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65521" windowWidth="7680" windowHeight="9525" activeTab="0"/>
  </bookViews>
  <sheets>
    <sheet name="14BS" sheetId="1" r:id="rId1"/>
    <sheet name="12BS" sheetId="2" r:id="rId2"/>
    <sheet name="14GS" sheetId="3" r:id="rId3"/>
    <sheet name="12GS" sheetId="4" r:id="rId4"/>
    <sheet name="O.O.P" sheetId="5" r:id="rId5"/>
    <sheet name="順位表" sheetId="6" r:id="rId6"/>
  </sheets>
  <definedNames>
    <definedName name="_xlnm.Print_Area" localSheetId="1">'12BS'!$A$1:$AD$84</definedName>
    <definedName name="_xlnm.Print_Area" localSheetId="3">'12GS'!$A$1:$AD$84</definedName>
    <definedName name="_xlnm.Print_Area" localSheetId="0">'14BS'!$A$1:$AD$84</definedName>
    <definedName name="_xlnm.Print_Area" localSheetId="2">'14GS'!$A$1:$AD$84</definedName>
  </definedNames>
  <calcPr fullCalcOnLoad="1"/>
</workbook>
</file>

<file path=xl/comments1.xml><?xml version="1.0" encoding="utf-8"?>
<comments xmlns="http://schemas.openxmlformats.org/spreadsheetml/2006/main">
  <authors>
    <author>九州テニス協会</author>
  </authors>
  <commentList>
    <comment ref="W76" authorId="0">
      <text>
        <r>
          <rPr>
            <b/>
            <sz val="9"/>
            <rFont val="ＭＳ Ｐゴシック"/>
            <family val="3"/>
          </rPr>
          <t>九州テニス協会:</t>
        </r>
        <r>
          <rPr>
            <sz val="9"/>
            <rFont val="ＭＳ Ｐゴシック"/>
            <family val="3"/>
          </rPr>
          <t xml:space="preserve">
</t>
        </r>
      </text>
    </comment>
    <comment ref="W78" authorId="0">
      <text>
        <r>
          <rPr>
            <b/>
            <sz val="9"/>
            <rFont val="ＭＳ Ｐゴシック"/>
            <family val="3"/>
          </rPr>
          <t>九州テニス協会:</t>
        </r>
        <r>
          <rPr>
            <sz val="9"/>
            <rFont val="ＭＳ Ｐゴシック"/>
            <family val="3"/>
          </rPr>
          <t xml:space="preserve">
</t>
        </r>
      </text>
    </comment>
    <comment ref="W82" authorId="0">
      <text>
        <r>
          <rPr>
            <b/>
            <sz val="9"/>
            <rFont val="ＭＳ Ｐゴシック"/>
            <family val="3"/>
          </rPr>
          <t>九州テニス協会:</t>
        </r>
        <r>
          <rPr>
            <sz val="9"/>
            <rFont val="ＭＳ Ｐゴシック"/>
            <family val="3"/>
          </rPr>
          <t xml:space="preserve">
</t>
        </r>
      </text>
    </comment>
    <comment ref="W84" authorId="0">
      <text>
        <r>
          <rPr>
            <b/>
            <sz val="9"/>
            <rFont val="ＭＳ Ｐゴシック"/>
            <family val="3"/>
          </rPr>
          <t>九州テニス協会: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九州テニス協会</author>
  </authors>
  <commentList>
    <comment ref="W76" authorId="0">
      <text>
        <r>
          <rPr>
            <b/>
            <sz val="9"/>
            <rFont val="ＭＳ Ｐゴシック"/>
            <family val="3"/>
          </rPr>
          <t>九州テニス協会:</t>
        </r>
        <r>
          <rPr>
            <sz val="9"/>
            <rFont val="ＭＳ Ｐゴシック"/>
            <family val="3"/>
          </rPr>
          <t xml:space="preserve">
</t>
        </r>
      </text>
    </comment>
    <comment ref="W78" authorId="0">
      <text>
        <r>
          <rPr>
            <b/>
            <sz val="9"/>
            <rFont val="ＭＳ Ｐゴシック"/>
            <family val="3"/>
          </rPr>
          <t>九州テニス協会:</t>
        </r>
        <r>
          <rPr>
            <sz val="9"/>
            <rFont val="ＭＳ Ｐゴシック"/>
            <family val="3"/>
          </rPr>
          <t xml:space="preserve">
</t>
        </r>
      </text>
    </comment>
    <comment ref="W82" authorId="0">
      <text>
        <r>
          <rPr>
            <b/>
            <sz val="9"/>
            <rFont val="ＭＳ Ｐゴシック"/>
            <family val="3"/>
          </rPr>
          <t>九州テニス協会:</t>
        </r>
        <r>
          <rPr>
            <sz val="9"/>
            <rFont val="ＭＳ Ｐゴシック"/>
            <family val="3"/>
          </rPr>
          <t xml:space="preserve">
</t>
        </r>
      </text>
    </comment>
    <comment ref="W84" authorId="0">
      <text>
        <r>
          <rPr>
            <b/>
            <sz val="9"/>
            <rFont val="ＭＳ Ｐゴシック"/>
            <family val="3"/>
          </rPr>
          <t>九州テニス協会: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九州テニス協会</author>
  </authors>
  <commentList>
    <comment ref="W82" authorId="0">
      <text>
        <r>
          <rPr>
            <b/>
            <sz val="9"/>
            <rFont val="ＭＳ Ｐゴシック"/>
            <family val="3"/>
          </rPr>
          <t>九州テニス協会:</t>
        </r>
        <r>
          <rPr>
            <sz val="9"/>
            <rFont val="ＭＳ Ｐゴシック"/>
            <family val="3"/>
          </rPr>
          <t xml:space="preserve">
</t>
        </r>
      </text>
    </comment>
    <comment ref="W84" authorId="0">
      <text>
        <r>
          <rPr>
            <b/>
            <sz val="9"/>
            <rFont val="ＭＳ Ｐゴシック"/>
            <family val="3"/>
          </rPr>
          <t>九州テニス協会:</t>
        </r>
        <r>
          <rPr>
            <sz val="9"/>
            <rFont val="ＭＳ Ｐゴシック"/>
            <family val="3"/>
          </rPr>
          <t xml:space="preserve">
</t>
        </r>
      </text>
    </comment>
    <comment ref="W76" authorId="0">
      <text>
        <r>
          <rPr>
            <b/>
            <sz val="9"/>
            <rFont val="ＭＳ Ｐゴシック"/>
            <family val="3"/>
          </rPr>
          <t>九州テニス協会:</t>
        </r>
        <r>
          <rPr>
            <sz val="9"/>
            <rFont val="ＭＳ Ｐゴシック"/>
            <family val="3"/>
          </rPr>
          <t xml:space="preserve">
</t>
        </r>
      </text>
    </comment>
    <comment ref="W78" authorId="0">
      <text>
        <r>
          <rPr>
            <b/>
            <sz val="9"/>
            <rFont val="ＭＳ Ｐゴシック"/>
            <family val="3"/>
          </rPr>
          <t>九州テニス協会: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九州テニス協会</author>
  </authors>
  <commentList>
    <comment ref="W76" authorId="0">
      <text>
        <r>
          <rPr>
            <b/>
            <sz val="9"/>
            <rFont val="ＭＳ Ｐゴシック"/>
            <family val="3"/>
          </rPr>
          <t>九州テニス協会:</t>
        </r>
        <r>
          <rPr>
            <sz val="9"/>
            <rFont val="ＭＳ Ｐゴシック"/>
            <family val="3"/>
          </rPr>
          <t xml:space="preserve">
</t>
        </r>
      </text>
    </comment>
    <comment ref="W78" authorId="0">
      <text>
        <r>
          <rPr>
            <b/>
            <sz val="9"/>
            <rFont val="ＭＳ Ｐゴシック"/>
            <family val="3"/>
          </rPr>
          <t>九州テニス協会:</t>
        </r>
        <r>
          <rPr>
            <sz val="9"/>
            <rFont val="ＭＳ Ｐゴシック"/>
            <family val="3"/>
          </rPr>
          <t xml:space="preserve">
</t>
        </r>
      </text>
    </comment>
    <comment ref="W82" authorId="0">
      <text>
        <r>
          <rPr>
            <b/>
            <sz val="9"/>
            <rFont val="ＭＳ Ｐゴシック"/>
            <family val="3"/>
          </rPr>
          <t>九州テニス協会:</t>
        </r>
        <r>
          <rPr>
            <sz val="9"/>
            <rFont val="ＭＳ Ｐゴシック"/>
            <family val="3"/>
          </rPr>
          <t xml:space="preserve">
</t>
        </r>
      </text>
    </comment>
    <comment ref="W84" authorId="0">
      <text>
        <r>
          <rPr>
            <b/>
            <sz val="9"/>
            <rFont val="ＭＳ Ｐゴシック"/>
            <family val="3"/>
          </rPr>
          <t>九州テニス協会: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<sst xmlns="http://schemas.openxmlformats.org/spreadsheetml/2006/main" count="795" uniqueCount="447">
  <si>
    <t>参加者名簿</t>
  </si>
  <si>
    <t>●　シード順位</t>
  </si>
  <si>
    <t>室内　１</t>
  </si>
  <si>
    <t>室内　２</t>
  </si>
  <si>
    <t>室内　３</t>
  </si>
  <si>
    <t>室内　４</t>
  </si>
  <si>
    <t>種　目</t>
  </si>
  <si>
    <t>回　戦</t>
  </si>
  <si>
    <t>AT</t>
  </si>
  <si>
    <t>VS</t>
  </si>
  <si>
    <t>大会</t>
  </si>
  <si>
    <t>第</t>
  </si>
  <si>
    <t>日</t>
  </si>
  <si>
    <t>START</t>
  </si>
  <si>
    <t>VS</t>
  </si>
  <si>
    <t>S.A.: Start At</t>
  </si>
  <si>
    <t>A.R.R: After Reasonable Rest</t>
  </si>
  <si>
    <t>T.B.A.:  To Be Arranged</t>
  </si>
  <si>
    <t>Referee</t>
  </si>
  <si>
    <t>VS</t>
  </si>
  <si>
    <t>VS</t>
  </si>
  <si>
    <t>/</t>
  </si>
  <si>
    <t>(</t>
  </si>
  <si>
    <t>)</t>
  </si>
  <si>
    <t>C</t>
  </si>
  <si>
    <t xml:space="preserve">           14才以下男子シングルス</t>
  </si>
  <si>
    <t>於　宮崎県総合運動公園</t>
  </si>
  <si>
    <t xml:space="preserve">           14才以下女子シングルス</t>
  </si>
  <si>
    <t>全国選抜ジュニアテニス選手権兼ワールドジュニアテニス2002　九州地域予選</t>
  </si>
  <si>
    <t>3位決定</t>
  </si>
  <si>
    <t>7位決定</t>
  </si>
  <si>
    <t>●　補欠順位</t>
  </si>
  <si>
    <t xml:space="preserve">           12才以下男子シングルス</t>
  </si>
  <si>
    <t xml:space="preserve">           12才以下女子シングルス</t>
  </si>
  <si>
    <t>迫田</t>
  </si>
  <si>
    <t>愛理</t>
  </si>
  <si>
    <t>12ＢＳ</t>
  </si>
  <si>
    <t>14ＢＳ</t>
  </si>
  <si>
    <t>14ＧＳ</t>
  </si>
  <si>
    <t>12ＧＳ</t>
  </si>
  <si>
    <t>氏名</t>
  </si>
  <si>
    <t>順位</t>
  </si>
  <si>
    <t>ポイント</t>
  </si>
  <si>
    <t>1位</t>
  </si>
  <si>
    <t>2位</t>
  </si>
  <si>
    <t>3位</t>
  </si>
  <si>
    <t>4位</t>
  </si>
  <si>
    <t>5位</t>
  </si>
  <si>
    <t>6位</t>
  </si>
  <si>
    <t>7位</t>
  </si>
  <si>
    <t>8位</t>
  </si>
  <si>
    <t>ベスト32</t>
  </si>
  <si>
    <t>ドローＮｏ</t>
  </si>
  <si>
    <t>9～16位</t>
  </si>
  <si>
    <t>全国選抜九州予　順位表</t>
  </si>
  <si>
    <t>全国選抜ジュニアテニス選手権兼ワールドジュニアテニス2003　九州地域予選</t>
  </si>
  <si>
    <t>2003/2/8～2/9</t>
  </si>
  <si>
    <t>＜メインドロー＞</t>
  </si>
  <si>
    <t>Ｆ</t>
  </si>
  <si>
    <t>ＳＦ</t>
  </si>
  <si>
    <t>ＱＦ</t>
  </si>
  <si>
    <t>2Ｒ</t>
  </si>
  <si>
    <t>1Ｒ</t>
  </si>
  <si>
    <t>シード</t>
  </si>
  <si>
    <t>Ｎｏ</t>
  </si>
  <si>
    <t>氏</t>
  </si>
  <si>
    <t>名</t>
  </si>
  <si>
    <t>所</t>
  </si>
  <si>
    <t>金城</t>
  </si>
  <si>
    <t>充</t>
  </si>
  <si>
    <t>(沖・仲井真小）</t>
  </si>
  <si>
    <t>桑原</t>
  </si>
  <si>
    <t>一聡</t>
  </si>
  <si>
    <t>(福・ｷｬﾝﾌﾟ2）</t>
  </si>
  <si>
    <t>池田</t>
  </si>
  <si>
    <t>智博</t>
  </si>
  <si>
    <t>(佐・太閤TC）</t>
  </si>
  <si>
    <t>小村</t>
  </si>
  <si>
    <t>拓也</t>
  </si>
  <si>
    <t>(宮・延岡ﾛｲﾔﾙ）</t>
  </si>
  <si>
    <t>石井</t>
  </si>
  <si>
    <t>智久</t>
  </si>
  <si>
    <t>(宮・ｼｰｶﾞｲｱ）</t>
  </si>
  <si>
    <t>太田</t>
  </si>
  <si>
    <t>雄介</t>
  </si>
  <si>
    <t>(長・ｽｶﾞTS）</t>
  </si>
  <si>
    <t>長江</t>
  </si>
  <si>
    <t>昂次郎</t>
  </si>
  <si>
    <t>(鹿・白銀坂Jr）</t>
  </si>
  <si>
    <t>緒方</t>
  </si>
  <si>
    <t>健大郎</t>
  </si>
  <si>
    <t>(佐・ｳｨﾝﾌﾞﾙﾄﾞﾝ九州）</t>
  </si>
  <si>
    <t>片谷</t>
  </si>
  <si>
    <t>祥吾</t>
  </si>
  <si>
    <t>(鹿・ﾁｬｯﾄTC）</t>
  </si>
  <si>
    <t>多治見</t>
  </si>
  <si>
    <t>幸亮</t>
  </si>
  <si>
    <t>(熊・長嶺TC）</t>
  </si>
  <si>
    <t>中村</t>
  </si>
  <si>
    <t>翔</t>
  </si>
  <si>
    <t>(沖・嘉数小）</t>
  </si>
  <si>
    <t>廉至</t>
  </si>
  <si>
    <t>(大・ﾍﾞﾙﾃｯｸｽ）</t>
  </si>
  <si>
    <t>的場</t>
  </si>
  <si>
    <t>翔平</t>
  </si>
  <si>
    <t>(福・大牟田Jr TC）</t>
  </si>
  <si>
    <t>小崎</t>
  </si>
  <si>
    <t>直人</t>
  </si>
  <si>
    <t>(熊・ﾙﾈｻﾝｽ熊本）</t>
  </si>
  <si>
    <t>大串</t>
  </si>
  <si>
    <t>光太郎</t>
  </si>
  <si>
    <t>(長・SNTC）</t>
  </si>
  <si>
    <t>大塚</t>
  </si>
  <si>
    <t>拳之助</t>
  </si>
  <si>
    <t>渡部</t>
  </si>
  <si>
    <t>岳</t>
  </si>
  <si>
    <t>(福・吉田TS）</t>
  </si>
  <si>
    <t>塚原</t>
  </si>
  <si>
    <t>義樹</t>
  </si>
  <si>
    <t>(長・ﾀﾞｲﾔﾓﾝﾄﾞTC）</t>
  </si>
  <si>
    <t>高山</t>
  </si>
  <si>
    <t>和也</t>
  </si>
  <si>
    <t>(福･春日西TC)</t>
  </si>
  <si>
    <t>徳田</t>
  </si>
  <si>
    <t>倫太郎</t>
  </si>
  <si>
    <t>(佐・佐賀GTC）</t>
  </si>
  <si>
    <t>首藤</t>
  </si>
  <si>
    <t>知宏</t>
  </si>
  <si>
    <t>(大・別府ｸﾗﾌﾞ）</t>
  </si>
  <si>
    <t>慎一</t>
  </si>
  <si>
    <t>岩倉</t>
  </si>
  <si>
    <t>一樹</t>
  </si>
  <si>
    <t>(福・九州国際TC）</t>
  </si>
  <si>
    <t>和田</t>
  </si>
  <si>
    <t>竣太郎</t>
  </si>
  <si>
    <t>(鹿・STA）</t>
  </si>
  <si>
    <t>尚弘</t>
  </si>
  <si>
    <t>島尻</t>
  </si>
  <si>
    <t>哲至</t>
  </si>
  <si>
    <t>(沖･沖縄TE)</t>
  </si>
  <si>
    <t>成合</t>
  </si>
  <si>
    <t>陶平</t>
  </si>
  <si>
    <t>梅津</t>
  </si>
  <si>
    <t>成貴</t>
  </si>
  <si>
    <t>山口</t>
  </si>
  <si>
    <t>颯也</t>
  </si>
  <si>
    <t>小石</t>
  </si>
  <si>
    <t>圭佑</t>
  </si>
  <si>
    <t>(熊・RKKﾙｰﾃﾞﾝｽ）</t>
  </si>
  <si>
    <t>小田原</t>
  </si>
  <si>
    <t>直樹</t>
  </si>
  <si>
    <t>(福・ｴｽﾌﾟｰﾝ）</t>
  </si>
  <si>
    <t>森永</t>
  </si>
  <si>
    <t>晃</t>
  </si>
  <si>
    <t>(宮・高鍋Jr）</t>
  </si>
  <si>
    <t>ho1</t>
  </si>
  <si>
    <t>髙橋</t>
  </si>
  <si>
    <t>一希</t>
  </si>
  <si>
    <t>(福・北九州ｳｴｽﾄ）</t>
  </si>
  <si>
    <t>ho2</t>
  </si>
  <si>
    <t>西田</t>
  </si>
  <si>
    <t>浩輝</t>
  </si>
  <si>
    <t>ho3</t>
  </si>
  <si>
    <t>前田</t>
  </si>
  <si>
    <t>充範</t>
  </si>
  <si>
    <t>ho4</t>
  </si>
  <si>
    <t>坂本</t>
  </si>
  <si>
    <t>健悟</t>
  </si>
  <si>
    <t>森永</t>
  </si>
  <si>
    <t>晃</t>
  </si>
  <si>
    <t>(福・九州国際TC）</t>
  </si>
  <si>
    <t>金城</t>
  </si>
  <si>
    <t>充</t>
  </si>
  <si>
    <t>富崎</t>
  </si>
  <si>
    <t>優也</t>
  </si>
  <si>
    <t>(佐・佐賀GTC)</t>
  </si>
  <si>
    <t>廣田</t>
  </si>
  <si>
    <t>耕作</t>
  </si>
  <si>
    <t>(長・ﾄﾚﾃﾞｨｱTC）</t>
  </si>
  <si>
    <t>荒木</t>
  </si>
  <si>
    <t>啓太</t>
  </si>
  <si>
    <t>(宮・延岡ﾛｲﾔﾙ）</t>
  </si>
  <si>
    <t>保原</t>
  </si>
  <si>
    <t>充宏</t>
  </si>
  <si>
    <t>(鹿･ｴｱﾎﾟｰﾄTC)</t>
  </si>
  <si>
    <t>峯</t>
  </si>
  <si>
    <t>匠生</t>
  </si>
  <si>
    <t>(福・北九州ｳｴｽﾄ）</t>
  </si>
  <si>
    <t>中永</t>
  </si>
  <si>
    <t>椋友</t>
  </si>
  <si>
    <t>西</t>
  </si>
  <si>
    <t>優馬</t>
  </si>
  <si>
    <t>(宮･HIRO Jr)</t>
  </si>
  <si>
    <t>石井</t>
  </si>
  <si>
    <t>靖晃</t>
  </si>
  <si>
    <t>伊藤</t>
  </si>
  <si>
    <t>潤</t>
  </si>
  <si>
    <t>濱野</t>
  </si>
  <si>
    <t>亮</t>
  </si>
  <si>
    <t>(福・中央ｲﾝﾄﾞｱ）</t>
  </si>
  <si>
    <t>坂本</t>
  </si>
  <si>
    <t>大地</t>
  </si>
  <si>
    <t>(熊・ｸﾗｰｼﾞｭTC）</t>
  </si>
  <si>
    <t>大田尾</t>
  </si>
  <si>
    <t>修造</t>
  </si>
  <si>
    <t>(佐･佐賀GTC)</t>
  </si>
  <si>
    <t>柳</t>
  </si>
  <si>
    <t>和貴</t>
  </si>
  <si>
    <t>(長・ｸﾞﾘ-ﾝﾊﾟﾙ)</t>
  </si>
  <si>
    <t>籾木</t>
  </si>
  <si>
    <t>一亨</t>
  </si>
  <si>
    <t>江口</t>
  </si>
  <si>
    <t>遼</t>
  </si>
  <si>
    <t>神里</t>
  </si>
  <si>
    <t>賢蔵</t>
  </si>
  <si>
    <t>(沖・首里ﾛｲﾔﾙTC）</t>
  </si>
  <si>
    <t>片山</t>
  </si>
  <si>
    <t>翔</t>
  </si>
  <si>
    <t>(福・大川ﾃﾆｽ協会)</t>
  </si>
  <si>
    <t>我喜屋</t>
  </si>
  <si>
    <t>司</t>
  </si>
  <si>
    <t>(沖・沖縄尚学高附中)</t>
  </si>
  <si>
    <t>横山</t>
  </si>
  <si>
    <t>良輔</t>
  </si>
  <si>
    <t>(宮･ﾘｻﾞｰﾌﾞJr)</t>
  </si>
  <si>
    <t>今富</t>
  </si>
  <si>
    <t>懐</t>
  </si>
  <si>
    <t>(大・BJ）</t>
  </si>
  <si>
    <t>友樹</t>
  </si>
  <si>
    <t>(沖・沖縄TE）</t>
  </si>
  <si>
    <t>平川</t>
  </si>
  <si>
    <t>泰久</t>
  </si>
  <si>
    <t>(福・I.S.P）</t>
  </si>
  <si>
    <t>福本</t>
  </si>
  <si>
    <t>龍馬</t>
  </si>
  <si>
    <t>村下</t>
  </si>
  <si>
    <t>(熊･RKKﾙｰﾃﾞﾝｽ)</t>
  </si>
  <si>
    <t>堀下</t>
  </si>
  <si>
    <t>昂平</t>
  </si>
  <si>
    <t>(鹿・ﾀﾞﾝﾛｯﾌﾟJr）</t>
  </si>
  <si>
    <t>小椋</t>
  </si>
  <si>
    <t>祥平</t>
  </si>
  <si>
    <t>(熊・長嶺TC）</t>
  </si>
  <si>
    <t>三浦</t>
  </si>
  <si>
    <t>智己</t>
  </si>
  <si>
    <t>田﨑</t>
  </si>
  <si>
    <t>智彦</t>
  </si>
  <si>
    <t>(大・ﾍﾞﾙﾃｯｸｽ）</t>
  </si>
  <si>
    <t>稲富</t>
  </si>
  <si>
    <t>将樹</t>
  </si>
  <si>
    <t>(佐･太閤TC)</t>
  </si>
  <si>
    <t>大徳</t>
  </si>
  <si>
    <t>篤史</t>
  </si>
  <si>
    <t>(鹿･西紫原Jr)</t>
  </si>
  <si>
    <t>熊谷</t>
  </si>
  <si>
    <t>宗敏</t>
  </si>
  <si>
    <t>(宮・ﾗｲｼﾞﾝｸﾞｻﾝ)</t>
  </si>
  <si>
    <t>ho1</t>
  </si>
  <si>
    <t>神辺</t>
  </si>
  <si>
    <t>淳</t>
  </si>
  <si>
    <t>(佐・佐賀GTC）</t>
  </si>
  <si>
    <t>ho2</t>
  </si>
  <si>
    <t>兼子</t>
  </si>
  <si>
    <t>周大</t>
  </si>
  <si>
    <t>(福・吉田TS）</t>
  </si>
  <si>
    <t>ho3</t>
  </si>
  <si>
    <t>小吹</t>
  </si>
  <si>
    <t>英</t>
  </si>
  <si>
    <t>(鹿・ｸﾞﾘｰﾝTC)</t>
  </si>
  <si>
    <t>ho4</t>
  </si>
  <si>
    <t>北村</t>
  </si>
  <si>
    <t>真理人</t>
  </si>
  <si>
    <t>(宮・ﾐﾘｵﾝJr）</t>
  </si>
  <si>
    <t>須賀</t>
  </si>
  <si>
    <t>悠　</t>
  </si>
  <si>
    <t>(長・ｽｶﾞTS）</t>
  </si>
  <si>
    <t>山本</t>
  </si>
  <si>
    <t>佳菜</t>
  </si>
  <si>
    <t>中島</t>
  </si>
  <si>
    <t>由佳梨</t>
  </si>
  <si>
    <t>(熊・長嶺TC)</t>
  </si>
  <si>
    <t>大島</t>
  </si>
  <si>
    <t>沙紀</t>
  </si>
  <si>
    <t>(福・ｴｽﾀ諏訪野)</t>
  </si>
  <si>
    <t>三谷</t>
  </si>
  <si>
    <t>朋子</t>
  </si>
  <si>
    <t>舞</t>
  </si>
  <si>
    <t>港川</t>
  </si>
  <si>
    <t>菜津美</t>
  </si>
  <si>
    <t>(沖・東江小）</t>
  </si>
  <si>
    <t>境</t>
  </si>
  <si>
    <t>有紀</t>
  </si>
  <si>
    <t>小城</t>
  </si>
  <si>
    <t>千菜美</t>
  </si>
  <si>
    <t>(宮・HIRO Jr)</t>
  </si>
  <si>
    <t>大城</t>
  </si>
  <si>
    <t>由梨乃</t>
  </si>
  <si>
    <t>産谷</t>
  </si>
  <si>
    <t>夏那</t>
  </si>
  <si>
    <t>(長・ｸﾞﾘｰﾝﾊﾟﾙ）</t>
  </si>
  <si>
    <t>溝口</t>
  </si>
  <si>
    <t>聖子</t>
  </si>
  <si>
    <t>菅村</t>
  </si>
  <si>
    <t>由香</t>
  </si>
  <si>
    <t>(熊・RKKﾙ-ﾃﾞﾝｽ)</t>
  </si>
  <si>
    <t>末次</t>
  </si>
  <si>
    <t>真由子</t>
  </si>
  <si>
    <t>(福・柳川高C)</t>
  </si>
  <si>
    <t>徳丸</t>
  </si>
  <si>
    <t>千晴</t>
  </si>
  <si>
    <t>(大・大分Jr）</t>
  </si>
  <si>
    <t>奈美</t>
  </si>
  <si>
    <t>(宮・HIRO Jr）</t>
  </si>
  <si>
    <t>史織</t>
  </si>
  <si>
    <t>(宮・ｼ-ｶﾞｲｱTC)</t>
  </si>
  <si>
    <t>福留</t>
  </si>
  <si>
    <t>桜子</t>
  </si>
  <si>
    <t>(鹿・白銀坂Jr）</t>
  </si>
  <si>
    <t>日野</t>
  </si>
  <si>
    <t>梨絵子</t>
  </si>
  <si>
    <t>(大・別府ｸﾗﾌﾞ）</t>
  </si>
  <si>
    <t>前田</t>
  </si>
  <si>
    <t>千夏</t>
  </si>
  <si>
    <t>(福･九州国際TC)</t>
  </si>
  <si>
    <t>宮本</t>
  </si>
  <si>
    <t>萌</t>
  </si>
  <si>
    <t>重</t>
  </si>
  <si>
    <t>マリ子</t>
  </si>
  <si>
    <t>(沖・城北中）</t>
  </si>
  <si>
    <t>有田</t>
  </si>
  <si>
    <t>奈央</t>
  </si>
  <si>
    <t>池田</t>
  </si>
  <si>
    <t>法子</t>
  </si>
  <si>
    <t>(鹿・ｴｱﾎﾟｰﾄTC）</t>
  </si>
  <si>
    <t>徳田</t>
  </si>
  <si>
    <t>亜美</t>
  </si>
  <si>
    <t>中野</t>
  </si>
  <si>
    <t>美優</t>
  </si>
  <si>
    <t>(熊・RKKﾙｰﾃﾞﾝｽTC)</t>
  </si>
  <si>
    <t>田崎</t>
  </si>
  <si>
    <t>千茶</t>
  </si>
  <si>
    <t>(熊・八代LTC）</t>
  </si>
  <si>
    <t>堀内</t>
  </si>
  <si>
    <t>綾乃</t>
  </si>
  <si>
    <t>(福・岩田屋TS)</t>
  </si>
  <si>
    <t>藤川</t>
  </si>
  <si>
    <t>遥</t>
  </si>
  <si>
    <t>川村</t>
  </si>
  <si>
    <t>麻衣</t>
  </si>
  <si>
    <t>(鹿・知覧ﾃﾆｽの森)</t>
  </si>
  <si>
    <t>大串</t>
  </si>
  <si>
    <t>優紀</t>
  </si>
  <si>
    <t>(長・SNTC）</t>
  </si>
  <si>
    <t>重藤</t>
  </si>
  <si>
    <t>真知子</t>
  </si>
  <si>
    <t>(福・筑陽学園中)</t>
  </si>
  <si>
    <t>塚本</t>
  </si>
  <si>
    <t>温</t>
  </si>
  <si>
    <t>(福・春日西TC）</t>
  </si>
  <si>
    <t>冨永</t>
  </si>
  <si>
    <t>沙織</t>
  </si>
  <si>
    <t>(熊・RKKﾙｰﾃﾞﾝｽTC）</t>
  </si>
  <si>
    <t>大庭</t>
  </si>
  <si>
    <t>彩</t>
  </si>
  <si>
    <t>山下</t>
  </si>
  <si>
    <t>貴子</t>
  </si>
  <si>
    <t>三賀山</t>
  </si>
  <si>
    <t>莉子</t>
  </si>
  <si>
    <t>(熊・PASSING TC）</t>
  </si>
  <si>
    <t>大平</t>
  </si>
  <si>
    <t>洋美</t>
  </si>
  <si>
    <t>(沖・T C μ)</t>
  </si>
  <si>
    <t>美智</t>
  </si>
  <si>
    <t>豊田</t>
  </si>
  <si>
    <t>知代</t>
  </si>
  <si>
    <t>大石</t>
  </si>
  <si>
    <t>加奈子</t>
  </si>
  <si>
    <t>緒方</t>
  </si>
  <si>
    <t>春陽</t>
  </si>
  <si>
    <t>吉田</t>
  </si>
  <si>
    <t>長谷川</t>
  </si>
  <si>
    <t>茉美</t>
  </si>
  <si>
    <t>牧</t>
  </si>
  <si>
    <t>仁美</t>
  </si>
  <si>
    <t>陽子</t>
  </si>
  <si>
    <t>佐々木</t>
  </si>
  <si>
    <t>綾</t>
  </si>
  <si>
    <t>(鹿・上屋久Jr）</t>
  </si>
  <si>
    <t>吉本</t>
  </si>
  <si>
    <t>彩夏</t>
  </si>
  <si>
    <t>(福･春日西TC)</t>
  </si>
  <si>
    <t>平原</t>
  </si>
  <si>
    <t>しおり</t>
  </si>
  <si>
    <t>(鹿・西紫原Jr）</t>
  </si>
  <si>
    <t>日髙</t>
  </si>
  <si>
    <t>いづみ</t>
  </si>
  <si>
    <t>中村</t>
  </si>
  <si>
    <t>真由美</t>
  </si>
  <si>
    <t>大坪</t>
  </si>
  <si>
    <t>慧美</t>
  </si>
  <si>
    <t>恵里香</t>
  </si>
  <si>
    <t>(熊・RKKﾙｰﾃﾞﾝｽ）</t>
  </si>
  <si>
    <t>佳織</t>
  </si>
  <si>
    <t>柏田</t>
  </si>
  <si>
    <t>彩圭</t>
  </si>
  <si>
    <t>迫</t>
  </si>
  <si>
    <t>萌美</t>
  </si>
  <si>
    <t>村田</t>
  </si>
  <si>
    <t>夏実</t>
  </si>
  <si>
    <t>優</t>
  </si>
  <si>
    <t>大原</t>
  </si>
  <si>
    <t>かのこ</t>
  </si>
  <si>
    <t>(宮・ﾗｲｼﾞﾝｸﾞｻﾝ）</t>
  </si>
  <si>
    <t>伊波</t>
  </si>
  <si>
    <t>佳苗</t>
  </si>
  <si>
    <t>(沖・ﾋｰﾛｰTS）</t>
  </si>
  <si>
    <t>聡子</t>
  </si>
  <si>
    <t>大塚</t>
  </si>
  <si>
    <t>可奈子</t>
  </si>
  <si>
    <t>田中</t>
  </si>
  <si>
    <t>茉弥</t>
  </si>
  <si>
    <t>(長・ﾀﾞｲﾔﾓﾝﾄﾞTC）</t>
  </si>
  <si>
    <t>下田</t>
  </si>
  <si>
    <t>悠里</t>
  </si>
  <si>
    <t>(大・OTC）</t>
  </si>
  <si>
    <t>梶原</t>
  </si>
  <si>
    <t>佐藤</t>
  </si>
  <si>
    <t>香菜</t>
  </si>
  <si>
    <t>浜田</t>
  </si>
  <si>
    <t>美輝</t>
  </si>
  <si>
    <t>麻生</t>
  </si>
  <si>
    <t>晃世</t>
  </si>
  <si>
    <t>山田</t>
  </si>
  <si>
    <t>純礼</t>
  </si>
  <si>
    <t>(佐・ｳｨﾝﾌﾞﾙﾄﾞﾝ九州）</t>
  </si>
  <si>
    <t>日笠山</t>
  </si>
  <si>
    <t>由貴</t>
  </si>
  <si>
    <t>早田</t>
  </si>
  <si>
    <t>絵梨奈</t>
  </si>
  <si>
    <t>一樹</t>
  </si>
  <si>
    <t>５位決定戦</t>
  </si>
  <si>
    <t>76(1)60</t>
  </si>
  <si>
    <t>箕田</t>
  </si>
  <si>
    <t>善仁</t>
  </si>
  <si>
    <t>(福・城南TC）</t>
  </si>
  <si>
    <t>兼子</t>
  </si>
  <si>
    <t>周大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</si>
</sst>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5.5"/>
      <color indexed="12"/>
      <name val="ＭＳ 明朝"/>
      <family val="1"/>
    </font>
    <font>
      <u val="single"/>
      <sz val="5.5"/>
      <color indexed="36"/>
      <name val="ＭＳ 明朝"/>
      <family val="1"/>
    </font>
    <font>
      <sz val="6"/>
      <name val="ＭＳ 明朝"/>
      <family val="1"/>
    </font>
    <font>
      <b/>
      <i/>
      <sz val="36"/>
      <name val="ＭＳ 明朝"/>
      <family val="1"/>
    </font>
    <font>
      <b/>
      <sz val="36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i/>
      <sz val="12"/>
      <name val="ＭＳ 明朝"/>
      <family val="1"/>
    </font>
    <font>
      <b/>
      <sz val="16"/>
      <name val="ＭＳ 明朝"/>
      <family val="1"/>
    </font>
    <font>
      <b/>
      <sz val="24"/>
      <name val="ＭＳ 明朝"/>
      <family val="1"/>
    </font>
    <font>
      <sz val="24"/>
      <name val="ＭＳ 明朝"/>
      <family val="1"/>
    </font>
    <font>
      <b/>
      <sz val="18"/>
      <name val="ＭＳ 明朝"/>
      <family val="1"/>
    </font>
    <font>
      <sz val="10"/>
      <name val="ＭＳ Ｐ明朝"/>
      <family val="1"/>
    </font>
    <font>
      <b/>
      <sz val="10"/>
      <name val="ＭＳ 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9"/>
      <name val="ＭＳ Ｐ明朝"/>
      <family val="1"/>
    </font>
    <font>
      <b/>
      <i/>
      <sz val="14"/>
      <name val="ＭＳ 明朝"/>
      <family val="1"/>
    </font>
    <font>
      <sz val="10"/>
      <name val="Arial"/>
      <family val="2"/>
    </font>
    <font>
      <sz val="6"/>
      <name val="Osaka"/>
      <family val="3"/>
    </font>
    <font>
      <sz val="10"/>
      <name val="ＭＳ 明朝"/>
      <family val="1"/>
    </font>
    <font>
      <sz val="8"/>
      <name val="ＭＳ 明朝"/>
      <family val="1"/>
    </font>
    <font>
      <b/>
      <i/>
      <sz val="16"/>
      <name val="ＭＳ 明朝"/>
      <family val="1"/>
    </font>
    <font>
      <sz val="12"/>
      <color indexed="9"/>
      <name val="ＭＳ 明朝"/>
      <family val="1"/>
    </font>
    <font>
      <b/>
      <i/>
      <sz val="18"/>
      <name val="ＭＳ 明朝"/>
      <family val="1"/>
    </font>
    <font>
      <b/>
      <i/>
      <sz val="20"/>
      <name val="ＭＳ 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b/>
      <sz val="14"/>
      <color indexed="10"/>
      <name val="ＭＳ 明朝"/>
      <family val="1"/>
    </font>
    <font>
      <b/>
      <sz val="12"/>
      <color indexed="10"/>
      <name val="ＭＳ 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dashDot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dashDot"/>
    </border>
    <border>
      <left>
        <color indexed="63"/>
      </left>
      <right>
        <color indexed="63"/>
      </right>
      <top style="hair"/>
      <bottom style="dashDot"/>
    </border>
    <border>
      <left>
        <color indexed="63"/>
      </left>
      <right style="thin"/>
      <top style="hair"/>
      <bottom style="dashDot"/>
    </border>
    <border>
      <left>
        <color indexed="63"/>
      </left>
      <right style="medium"/>
      <top style="hair"/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ashDot"/>
      <bottom style="dashed"/>
    </border>
    <border>
      <left>
        <color indexed="63"/>
      </left>
      <right style="thin"/>
      <top style="dashDot"/>
      <bottom style="dashed"/>
    </border>
    <border>
      <left style="thin"/>
      <right>
        <color indexed="63"/>
      </right>
      <top style="dashDot"/>
      <bottom style="dashed"/>
    </border>
    <border>
      <left>
        <color indexed="63"/>
      </left>
      <right style="medium"/>
      <top style="dashDot"/>
      <bottom style="dashed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6" fillId="0" borderId="0" xfId="22" applyFont="1" applyAlignment="1">
      <alignment horizontal="center"/>
      <protection/>
    </xf>
    <xf numFmtId="0" fontId="7" fillId="0" borderId="0" xfId="22" applyFont="1">
      <alignment/>
      <protection/>
    </xf>
    <xf numFmtId="0" fontId="8" fillId="0" borderId="0" xfId="22" applyFont="1">
      <alignment/>
      <protection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11" fillId="0" borderId="0" xfId="22" applyFont="1">
      <alignment/>
      <protection/>
    </xf>
    <xf numFmtId="0" fontId="8" fillId="0" borderId="0" xfId="22" applyFont="1" applyAlignment="1">
      <alignment horizontal="right"/>
      <protection/>
    </xf>
    <xf numFmtId="0" fontId="9" fillId="0" borderId="0" xfId="22" applyFont="1" applyAlignment="1">
      <alignment horizontal="left"/>
      <protection/>
    </xf>
    <xf numFmtId="0" fontId="8" fillId="0" borderId="0" xfId="22" applyFont="1" applyAlignment="1">
      <alignment horizontal="left"/>
      <protection/>
    </xf>
    <xf numFmtId="0" fontId="12" fillId="0" borderId="0" xfId="22" applyFont="1" applyAlignment="1">
      <alignment horizontal="right"/>
      <protection/>
    </xf>
    <xf numFmtId="0" fontId="13" fillId="0" borderId="0" xfId="22" applyFont="1" applyAlignment="1">
      <alignment horizontal="center"/>
      <protection/>
    </xf>
    <xf numFmtId="14" fontId="11" fillId="0" borderId="0" xfId="22" applyNumberFormat="1" applyFont="1" applyAlignment="1" applyProtection="1">
      <alignment horizontal="right"/>
      <protection locked="0"/>
    </xf>
    <xf numFmtId="0" fontId="14" fillId="0" borderId="0" xfId="22" applyFont="1">
      <alignment/>
      <protection/>
    </xf>
    <xf numFmtId="0" fontId="12" fillId="0" borderId="0" xfId="22" applyFont="1">
      <alignment/>
      <protection/>
    </xf>
    <xf numFmtId="0" fontId="12" fillId="0" borderId="0" xfId="22" applyFont="1" applyAlignment="1">
      <alignment horizontal="left"/>
      <protection/>
    </xf>
    <xf numFmtId="0" fontId="15" fillId="0" borderId="0" xfId="22" applyFont="1">
      <alignment/>
      <protection/>
    </xf>
    <xf numFmtId="0" fontId="9" fillId="0" borderId="0" xfId="22" applyFont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0" fontId="16" fillId="0" borderId="0" xfId="22" applyFont="1" applyBorder="1" applyAlignment="1">
      <alignment shrinkToFit="1"/>
      <protection/>
    </xf>
    <xf numFmtId="0" fontId="16" fillId="0" borderId="0" xfId="22" applyFont="1" applyBorder="1" applyAlignment="1">
      <alignment/>
      <protection/>
    </xf>
    <xf numFmtId="0" fontId="8" fillId="0" borderId="1" xfId="22" applyFont="1" applyBorder="1" applyAlignment="1">
      <alignment horizontal="right"/>
      <protection/>
    </xf>
    <xf numFmtId="0" fontId="8" fillId="0" borderId="2" xfId="22" applyFont="1" applyBorder="1">
      <alignment/>
      <protection/>
    </xf>
    <xf numFmtId="0" fontId="9" fillId="0" borderId="2" xfId="22" applyFont="1" applyBorder="1">
      <alignment/>
      <protection/>
    </xf>
    <xf numFmtId="0" fontId="9" fillId="0" borderId="3" xfId="22" applyFont="1" applyBorder="1">
      <alignment/>
      <protection/>
    </xf>
    <xf numFmtId="0" fontId="8" fillId="0" borderId="0" xfId="22" applyFont="1" applyBorder="1">
      <alignment/>
      <protection/>
    </xf>
    <xf numFmtId="0" fontId="8" fillId="0" borderId="4" xfId="22" applyFont="1" applyBorder="1" applyAlignment="1">
      <alignment horizontal="right"/>
      <protection/>
    </xf>
    <xf numFmtId="0" fontId="9" fillId="0" borderId="4" xfId="22" applyFont="1" applyBorder="1" applyAlignment="1">
      <alignment horizontal="left"/>
      <protection/>
    </xf>
    <xf numFmtId="0" fontId="8" fillId="0" borderId="4" xfId="22" applyFont="1" applyBorder="1" applyAlignment="1">
      <alignment horizontal="left"/>
      <protection/>
    </xf>
    <xf numFmtId="0" fontId="8" fillId="0" borderId="4" xfId="22" applyFont="1" applyBorder="1">
      <alignment/>
      <protection/>
    </xf>
    <xf numFmtId="0" fontId="9" fillId="0" borderId="4" xfId="22" applyFont="1" applyBorder="1">
      <alignment/>
      <protection/>
    </xf>
    <xf numFmtId="0" fontId="9" fillId="0" borderId="5" xfId="22" applyFont="1" applyBorder="1">
      <alignment/>
      <protection/>
    </xf>
    <xf numFmtId="0" fontId="8" fillId="0" borderId="6" xfId="22" applyFont="1" applyBorder="1" applyAlignment="1">
      <alignment horizontal="right"/>
      <protection/>
    </xf>
    <xf numFmtId="0" fontId="9" fillId="0" borderId="0" xfId="22" applyFont="1" applyBorder="1">
      <alignment/>
      <protection/>
    </xf>
    <xf numFmtId="0" fontId="16" fillId="0" borderId="0" xfId="22" applyFont="1" applyFill="1" applyBorder="1" applyAlignment="1">
      <alignment shrinkToFit="1"/>
      <protection/>
    </xf>
    <xf numFmtId="0" fontId="16" fillId="0" borderId="0" xfId="22" applyFont="1" applyFill="1" applyBorder="1" applyAlignment="1">
      <alignment/>
      <protection/>
    </xf>
    <xf numFmtId="0" fontId="16" fillId="2" borderId="0" xfId="22" applyFont="1" applyFill="1" applyBorder="1" applyAlignment="1">
      <alignment shrinkToFit="1"/>
      <protection/>
    </xf>
    <xf numFmtId="0" fontId="10" fillId="0" borderId="0" xfId="22" applyFont="1" applyBorder="1" applyAlignment="1">
      <alignment horizontal="left" vertical="top"/>
      <protection/>
    </xf>
    <xf numFmtId="56" fontId="10" fillId="0" borderId="0" xfId="22" applyNumberFormat="1" applyFont="1" applyBorder="1" applyAlignment="1">
      <alignment horizontal="left" vertical="top"/>
      <protection/>
    </xf>
    <xf numFmtId="0" fontId="9" fillId="0" borderId="0" xfId="22" applyFont="1" applyAlignment="1">
      <alignment horizontal="right"/>
      <protection/>
    </xf>
    <xf numFmtId="0" fontId="18" fillId="0" borderId="0" xfId="22" applyFont="1" applyBorder="1" applyAlignment="1">
      <alignment shrinkToFit="1"/>
      <protection/>
    </xf>
    <xf numFmtId="0" fontId="18" fillId="0" borderId="0" xfId="22" applyFont="1" applyBorder="1" applyAlignment="1">
      <alignment/>
      <protection/>
    </xf>
    <xf numFmtId="0" fontId="18" fillId="0" borderId="0" xfId="22" applyFont="1" applyFill="1" applyBorder="1" applyAlignment="1">
      <alignment/>
      <protection/>
    </xf>
    <xf numFmtId="0" fontId="19" fillId="0" borderId="0" xfId="22" applyFont="1">
      <alignment/>
      <protection/>
    </xf>
    <xf numFmtId="0" fontId="20" fillId="0" borderId="0" xfId="22" applyFont="1">
      <alignment/>
      <protection/>
    </xf>
    <xf numFmtId="0" fontId="19" fillId="0" borderId="0" xfId="22" applyFont="1" applyAlignment="1">
      <alignment horizontal="right"/>
      <protection/>
    </xf>
    <xf numFmtId="0" fontId="20" fillId="0" borderId="0" xfId="22" applyFont="1" applyAlignment="1">
      <alignment horizontal="left"/>
      <protection/>
    </xf>
    <xf numFmtId="0" fontId="19" fillId="0" borderId="0" xfId="22" applyFont="1" applyAlignment="1">
      <alignment horizontal="left"/>
      <protection/>
    </xf>
    <xf numFmtId="0" fontId="21" fillId="0" borderId="0" xfId="22" applyFont="1" applyBorder="1" applyAlignment="1">
      <alignment/>
      <protection/>
    </xf>
    <xf numFmtId="0" fontId="12" fillId="0" borderId="0" xfId="0" applyNumberFormat="1" applyFont="1" applyAlignment="1">
      <alignment horizontal="center"/>
    </xf>
    <xf numFmtId="0" fontId="25" fillId="0" borderId="0" xfId="21" applyNumberFormat="1" applyFont="1" applyAlignment="1">
      <alignment horizontal="center" vertical="center"/>
      <protection/>
    </xf>
    <xf numFmtId="0" fontId="25" fillId="0" borderId="0" xfId="21" applyNumberFormat="1" applyFont="1" applyBorder="1" applyAlignment="1">
      <alignment horizontal="center" vertical="center"/>
      <protection/>
    </xf>
    <xf numFmtId="0" fontId="22" fillId="0" borderId="0" xfId="21" applyNumberFormat="1" applyFont="1" applyBorder="1" applyAlignment="1">
      <alignment horizontal="center" vertical="center"/>
      <protection/>
    </xf>
    <xf numFmtId="0" fontId="22" fillId="0" borderId="0" xfId="21" applyNumberFormat="1" applyFont="1" applyAlignment="1">
      <alignment horizontal="center" vertical="center"/>
      <protection/>
    </xf>
    <xf numFmtId="0" fontId="9" fillId="0" borderId="0" xfId="21" applyNumberFormat="1" applyFont="1" applyAlignment="1">
      <alignment horizontal="center" vertical="center"/>
      <protection/>
    </xf>
    <xf numFmtId="0" fontId="9" fillId="0" borderId="7" xfId="21" applyNumberFormat="1" applyFont="1" applyBorder="1" applyAlignment="1">
      <alignment horizontal="center" vertical="center"/>
      <protection/>
    </xf>
    <xf numFmtId="0" fontId="19" fillId="0" borderId="8" xfId="21" applyNumberFormat="1" applyFont="1" applyBorder="1" applyAlignment="1">
      <alignment horizontal="center" vertical="center"/>
      <protection/>
    </xf>
    <xf numFmtId="0" fontId="19" fillId="0" borderId="0" xfId="21" applyNumberFormat="1" applyFont="1" applyAlignment="1">
      <alignment horizontal="center" vertical="center"/>
      <protection/>
    </xf>
    <xf numFmtId="0" fontId="19" fillId="0" borderId="9" xfId="21" applyNumberFormat="1" applyFont="1" applyBorder="1" applyAlignment="1">
      <alignment horizontal="center" vertical="center"/>
      <protection/>
    </xf>
    <xf numFmtId="0" fontId="19" fillId="0" borderId="10" xfId="21" applyNumberFormat="1" applyFont="1" applyBorder="1" applyAlignment="1">
      <alignment horizontal="center" vertical="center"/>
      <protection/>
    </xf>
    <xf numFmtId="0" fontId="8" fillId="0" borderId="10" xfId="21" applyNumberFormat="1" applyFont="1" applyBorder="1" applyAlignment="1">
      <alignment horizontal="center" vertical="center"/>
      <protection/>
    </xf>
    <xf numFmtId="0" fontId="8" fillId="0" borderId="11" xfId="21" applyNumberFormat="1" applyFont="1" applyBorder="1" applyAlignment="1">
      <alignment horizontal="center" vertical="center"/>
      <protection/>
    </xf>
    <xf numFmtId="0" fontId="8" fillId="0" borderId="0" xfId="21" applyNumberFormat="1" applyFont="1" applyBorder="1" applyAlignment="1">
      <alignment horizontal="center" vertical="center"/>
      <protection/>
    </xf>
    <xf numFmtId="0" fontId="8" fillId="0" borderId="12" xfId="21" applyNumberFormat="1" applyFont="1" applyBorder="1" applyAlignment="1">
      <alignment horizontal="center" vertical="center"/>
      <protection/>
    </xf>
    <xf numFmtId="0" fontId="8" fillId="0" borderId="13" xfId="21" applyNumberFormat="1" applyFont="1" applyBorder="1" applyAlignment="1">
      <alignment horizontal="center" vertical="center"/>
      <protection/>
    </xf>
    <xf numFmtId="0" fontId="8" fillId="0" borderId="0" xfId="21" applyNumberFormat="1" applyFont="1" applyAlignment="1">
      <alignment horizontal="center" vertical="center"/>
      <protection/>
    </xf>
    <xf numFmtId="20" fontId="8" fillId="0" borderId="10" xfId="21" applyNumberFormat="1" applyFont="1" applyBorder="1" applyAlignment="1">
      <alignment horizontal="center" vertical="center"/>
      <protection/>
    </xf>
    <xf numFmtId="0" fontId="8" fillId="0" borderId="14" xfId="21" applyNumberFormat="1" applyFont="1" applyBorder="1" applyAlignment="1">
      <alignment horizontal="center" vertical="center"/>
      <protection/>
    </xf>
    <xf numFmtId="0" fontId="8" fillId="0" borderId="15" xfId="21" applyNumberFormat="1" applyFont="1" applyBorder="1" applyAlignment="1">
      <alignment horizontal="center" vertical="center"/>
      <protection/>
    </xf>
    <xf numFmtId="0" fontId="8" fillId="0" borderId="4" xfId="21" applyNumberFormat="1" applyFont="1" applyBorder="1" applyAlignment="1">
      <alignment horizontal="center" vertical="center"/>
      <protection/>
    </xf>
    <xf numFmtId="0" fontId="8" fillId="0" borderId="16" xfId="21" applyNumberFormat="1" applyFont="1" applyBorder="1" applyAlignment="1">
      <alignment horizontal="center" vertical="center"/>
      <protection/>
    </xf>
    <xf numFmtId="0" fontId="8" fillId="0" borderId="5" xfId="21" applyNumberFormat="1" applyFont="1" applyBorder="1" applyAlignment="1">
      <alignment horizontal="center" vertical="center"/>
      <protection/>
    </xf>
    <xf numFmtId="0" fontId="26" fillId="0" borderId="10" xfId="21" applyNumberFormat="1" applyFont="1" applyBorder="1" applyAlignment="1">
      <alignment horizontal="center" vertical="center"/>
      <protection/>
    </xf>
    <xf numFmtId="0" fontId="26" fillId="0" borderId="0" xfId="21" applyNumberFormat="1" applyFont="1" applyAlignment="1">
      <alignment horizontal="center" vertical="center"/>
      <protection/>
    </xf>
    <xf numFmtId="0" fontId="12" fillId="0" borderId="0" xfId="21" applyNumberFormat="1" applyFont="1" applyAlignment="1">
      <alignment horizontal="center"/>
      <protection/>
    </xf>
    <xf numFmtId="0" fontId="12" fillId="0" borderId="0" xfId="21" applyNumberFormat="1" applyFont="1" applyBorder="1" applyAlignment="1">
      <alignment horizontal="center"/>
      <protection/>
    </xf>
    <xf numFmtId="0" fontId="12" fillId="0" borderId="2" xfId="21" applyNumberFormat="1" applyFont="1" applyBorder="1" applyAlignment="1">
      <alignment horizontal="center"/>
      <protection/>
    </xf>
    <xf numFmtId="0" fontId="27" fillId="0" borderId="2" xfId="21" applyNumberFormat="1" applyFont="1" applyBorder="1" applyAlignment="1">
      <alignment horizontal="center"/>
      <protection/>
    </xf>
    <xf numFmtId="0" fontId="27" fillId="0" borderId="0" xfId="21" applyNumberFormat="1" applyFont="1" applyBorder="1" applyAlignment="1">
      <alignment horizontal="center"/>
      <protection/>
    </xf>
    <xf numFmtId="0" fontId="12" fillId="0" borderId="17" xfId="21" applyNumberFormat="1" applyFont="1" applyBorder="1" applyAlignment="1">
      <alignment horizontal="center"/>
      <protection/>
    </xf>
    <xf numFmtId="0" fontId="27" fillId="0" borderId="17" xfId="21" applyNumberFormat="1" applyFont="1" applyBorder="1" applyAlignment="1">
      <alignment horizontal="center"/>
      <protection/>
    </xf>
    <xf numFmtId="0" fontId="10" fillId="0" borderId="4" xfId="22" applyFont="1" applyBorder="1" applyAlignment="1">
      <alignment horizontal="left"/>
      <protection/>
    </xf>
    <xf numFmtId="0" fontId="8" fillId="0" borderId="18" xfId="21" applyNumberFormat="1" applyFont="1" applyBorder="1" applyAlignment="1">
      <alignment horizontal="center" vertical="center"/>
      <protection/>
    </xf>
    <xf numFmtId="0" fontId="19" fillId="0" borderId="19" xfId="21" applyNumberFormat="1" applyFont="1" applyBorder="1" applyAlignment="1">
      <alignment horizontal="left" vertical="center"/>
      <protection/>
    </xf>
    <xf numFmtId="0" fontId="28" fillId="0" borderId="20" xfId="21" applyNumberFormat="1" applyFont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28" fillId="0" borderId="21" xfId="21" applyNumberFormat="1" applyFont="1" applyBorder="1" applyAlignment="1">
      <alignment horizontal="center" vertical="center"/>
      <protection/>
    </xf>
    <xf numFmtId="0" fontId="19" fillId="0" borderId="22" xfId="21" applyNumberFormat="1" applyFont="1" applyBorder="1" applyAlignment="1">
      <alignment horizontal="left" vertical="center"/>
      <protection/>
    </xf>
    <xf numFmtId="0" fontId="19" fillId="0" borderId="23" xfId="21" applyNumberFormat="1" applyFont="1" applyBorder="1" applyAlignment="1">
      <alignment horizontal="center" vertical="center"/>
      <protection/>
    </xf>
    <xf numFmtId="0" fontId="19" fillId="0" borderId="24" xfId="21" applyNumberFormat="1" applyFont="1" applyBorder="1" applyAlignment="1">
      <alignment horizontal="center" vertical="center"/>
      <protection/>
    </xf>
    <xf numFmtId="0" fontId="19" fillId="0" borderId="25" xfId="21" applyNumberFormat="1" applyFont="1" applyBorder="1" applyAlignment="1">
      <alignment horizontal="left" vertical="center"/>
      <protection/>
    </xf>
    <xf numFmtId="0" fontId="19" fillId="0" borderId="26" xfId="21" applyNumberFormat="1" applyFont="1" applyBorder="1" applyAlignment="1">
      <alignment horizontal="left" vertical="center"/>
      <protection/>
    </xf>
    <xf numFmtId="0" fontId="8" fillId="0" borderId="27" xfId="22" applyFont="1" applyBorder="1">
      <alignment/>
      <protection/>
    </xf>
    <xf numFmtId="0" fontId="9" fillId="0" borderId="27" xfId="22" applyFont="1" applyBorder="1">
      <alignment/>
      <protection/>
    </xf>
    <xf numFmtId="0" fontId="9" fillId="0" borderId="28" xfId="22" applyFont="1" applyBorder="1">
      <alignment/>
      <protection/>
    </xf>
    <xf numFmtId="0" fontId="9" fillId="0" borderId="29" xfId="22" applyFont="1" applyBorder="1">
      <alignment/>
      <protection/>
    </xf>
    <xf numFmtId="0" fontId="9" fillId="0" borderId="0" xfId="22" applyFont="1" applyAlignment="1">
      <alignment/>
      <protection/>
    </xf>
    <xf numFmtId="0" fontId="20" fillId="0" borderId="0" xfId="22" applyFont="1" applyAlignment="1">
      <alignment/>
      <protection/>
    </xf>
    <xf numFmtId="0" fontId="19" fillId="0" borderId="0" xfId="22" applyFont="1" applyAlignment="1">
      <alignment/>
      <protection/>
    </xf>
    <xf numFmtId="0" fontId="9" fillId="0" borderId="0" xfId="22" applyFont="1" applyBorder="1" applyAlignment="1">
      <alignment horizontal="center"/>
      <protection/>
    </xf>
    <xf numFmtId="0" fontId="31" fillId="0" borderId="0" xfId="0" applyFont="1" applyAlignment="1">
      <alignment/>
    </xf>
    <xf numFmtId="0" fontId="18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8" fillId="0" borderId="0" xfId="22" applyFont="1" applyAlignment="1">
      <alignment shrinkToFit="1"/>
      <protection/>
    </xf>
    <xf numFmtId="0" fontId="9" fillId="0" borderId="0" xfId="22" applyFont="1" applyAlignment="1">
      <alignment shrinkToFit="1"/>
      <protection/>
    </xf>
    <xf numFmtId="0" fontId="8" fillId="0" borderId="33" xfId="22" applyFont="1" applyBorder="1" applyAlignment="1">
      <alignment shrinkToFit="1"/>
      <protection/>
    </xf>
    <xf numFmtId="0" fontId="9" fillId="0" borderId="0" xfId="22" applyFont="1" applyBorder="1" applyAlignment="1">
      <alignment shrinkToFit="1"/>
      <protection/>
    </xf>
    <xf numFmtId="0" fontId="8" fillId="0" borderId="6" xfId="22" applyFont="1" applyBorder="1" applyAlignment="1">
      <alignment shrinkToFit="1"/>
      <protection/>
    </xf>
    <xf numFmtId="0" fontId="9" fillId="0" borderId="4" xfId="22" applyFont="1" applyBorder="1" applyAlignment="1">
      <alignment shrinkToFit="1"/>
      <protection/>
    </xf>
    <xf numFmtId="0" fontId="8" fillId="0" borderId="0" xfId="22" applyFont="1" applyBorder="1" applyAlignment="1">
      <alignment shrinkToFit="1"/>
      <protection/>
    </xf>
    <xf numFmtId="0" fontId="9" fillId="0" borderId="0" xfId="22" applyFont="1" applyAlignment="1">
      <alignment horizontal="left" shrinkToFit="1"/>
      <protection/>
    </xf>
    <xf numFmtId="0" fontId="9" fillId="0" borderId="13" xfId="22" applyFont="1" applyBorder="1" applyAlignment="1">
      <alignment shrinkToFit="1"/>
      <protection/>
    </xf>
    <xf numFmtId="0" fontId="8" fillId="0" borderId="4" xfId="22" applyFont="1" applyBorder="1" applyAlignment="1">
      <alignment shrinkToFit="1"/>
      <protection/>
    </xf>
    <xf numFmtId="0" fontId="9" fillId="0" borderId="5" xfId="22" applyFont="1" applyBorder="1" applyAlignment="1">
      <alignment shrinkToFit="1"/>
      <protection/>
    </xf>
    <xf numFmtId="0" fontId="8" fillId="0" borderId="0" xfId="22" applyFont="1" applyAlignment="1">
      <alignment horizontal="center" shrinkToFit="1"/>
      <protection/>
    </xf>
    <xf numFmtId="0" fontId="8" fillId="0" borderId="27" xfId="22" applyFont="1" applyBorder="1" applyAlignment="1">
      <alignment shrinkToFi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2" fillId="0" borderId="0" xfId="22" applyFont="1">
      <alignment/>
      <protection/>
    </xf>
    <xf numFmtId="0" fontId="0" fillId="0" borderId="0" xfId="0" applyFont="1" applyAlignment="1">
      <alignment/>
    </xf>
    <xf numFmtId="0" fontId="2" fillId="0" borderId="0" xfId="22" applyFont="1" applyBorder="1">
      <alignment/>
      <protection/>
    </xf>
    <xf numFmtId="0" fontId="0" fillId="0" borderId="0" xfId="0" applyFont="1" applyAlignment="1">
      <alignment/>
    </xf>
    <xf numFmtId="0" fontId="34" fillId="0" borderId="34" xfId="0" applyFont="1" applyBorder="1" applyAlignment="1">
      <alignment horizontal="right" shrinkToFit="1"/>
    </xf>
    <xf numFmtId="0" fontId="16" fillId="0" borderId="34" xfId="0" applyFont="1" applyBorder="1" applyAlignment="1">
      <alignment shrinkToFit="1"/>
    </xf>
    <xf numFmtId="0" fontId="16" fillId="0" borderId="35" xfId="0" applyFont="1" applyBorder="1" applyAlignment="1">
      <alignment shrinkToFit="1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22" applyFont="1" applyFill="1" applyAlignment="1">
      <alignment/>
      <protection/>
    </xf>
    <xf numFmtId="0" fontId="2" fillId="0" borderId="0" xfId="0" applyFont="1" applyAlignment="1">
      <alignment/>
    </xf>
    <xf numFmtId="0" fontId="9" fillId="0" borderId="0" xfId="22" applyFont="1" applyBorder="1" applyAlignment="1">
      <alignment horizontal="left"/>
      <protection/>
    </xf>
    <xf numFmtId="0" fontId="2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22" applyFont="1" applyBorder="1" applyAlignment="1">
      <alignment/>
      <protection/>
    </xf>
    <xf numFmtId="0" fontId="2" fillId="0" borderId="0" xfId="0" applyFont="1" applyAlignment="1">
      <alignment/>
    </xf>
    <xf numFmtId="0" fontId="9" fillId="0" borderId="0" xfId="22" applyFont="1" applyFill="1" applyBorder="1" applyAlignment="1">
      <alignment/>
      <protection/>
    </xf>
    <xf numFmtId="0" fontId="9" fillId="0" borderId="0" xfId="0" applyFont="1" applyAlignment="1">
      <alignment/>
    </xf>
    <xf numFmtId="0" fontId="36" fillId="0" borderId="4" xfId="22" applyFont="1" applyBorder="1" applyAlignment="1">
      <alignment horizontal="left"/>
      <protection/>
    </xf>
    <xf numFmtId="0" fontId="25" fillId="0" borderId="0" xfId="22" applyFont="1">
      <alignment/>
      <protection/>
    </xf>
    <xf numFmtId="0" fontId="16" fillId="0" borderId="0" xfId="22" applyFont="1" applyBorder="1" applyAlignment="1">
      <alignment horizontal="left"/>
      <protection/>
    </xf>
    <xf numFmtId="0" fontId="8" fillId="0" borderId="0" xfId="22" applyFont="1" applyAlignment="1">
      <alignment/>
      <protection/>
    </xf>
    <xf numFmtId="0" fontId="12" fillId="0" borderId="0" xfId="22" applyFont="1" applyAlignment="1">
      <alignment/>
      <protection/>
    </xf>
    <xf numFmtId="0" fontId="35" fillId="0" borderId="36" xfId="0" applyFont="1" applyBorder="1" applyAlignment="1">
      <alignment/>
    </xf>
    <xf numFmtId="0" fontId="35" fillId="0" borderId="36" xfId="0" applyFont="1" applyFill="1" applyBorder="1" applyAlignment="1">
      <alignment/>
    </xf>
    <xf numFmtId="0" fontId="2" fillId="0" borderId="0" xfId="22" applyFont="1" applyBorder="1" applyAlignment="1">
      <alignment/>
      <protection/>
    </xf>
    <xf numFmtId="0" fontId="25" fillId="0" borderId="0" xfId="22" applyFont="1" applyAlignment="1">
      <alignment horizontal="left"/>
      <protection/>
    </xf>
    <xf numFmtId="0" fontId="9" fillId="0" borderId="13" xfId="22" applyFont="1" applyBorder="1">
      <alignment/>
      <protection/>
    </xf>
    <xf numFmtId="0" fontId="8" fillId="0" borderId="0" xfId="22" applyFont="1" applyBorder="1" applyAlignment="1">
      <alignment horizontal="right" shrinkToFit="1"/>
      <protection/>
    </xf>
    <xf numFmtId="0" fontId="9" fillId="0" borderId="0" xfId="22" applyFont="1" applyBorder="1" applyAlignment="1">
      <alignment horizontal="left" shrinkToFit="1"/>
      <protection/>
    </xf>
    <xf numFmtId="0" fontId="10" fillId="0" borderId="0" xfId="22" applyFont="1" applyBorder="1" applyAlignment="1">
      <alignment horizontal="left" vertical="top" shrinkToFit="1"/>
      <protection/>
    </xf>
    <xf numFmtId="56" fontId="17" fillId="0" borderId="0" xfId="22" applyNumberFormat="1" applyFont="1" applyBorder="1" applyAlignment="1" applyProtection="1">
      <alignment shrinkToFit="1"/>
      <protection locked="0"/>
    </xf>
    <xf numFmtId="0" fontId="37" fillId="0" borderId="4" xfId="22" applyFont="1" applyBorder="1" applyAlignment="1">
      <alignment horizontal="right"/>
      <protection/>
    </xf>
    <xf numFmtId="0" fontId="37" fillId="0" borderId="4" xfId="22" applyFont="1" applyBorder="1" applyAlignment="1">
      <alignment horizontal="left"/>
      <protection/>
    </xf>
    <xf numFmtId="0" fontId="37" fillId="0" borderId="0" xfId="22" applyFont="1">
      <alignment/>
      <protection/>
    </xf>
    <xf numFmtId="0" fontId="36" fillId="0" borderId="0" xfId="22" applyFont="1">
      <alignment/>
      <protection/>
    </xf>
    <xf numFmtId="0" fontId="8" fillId="0" borderId="30" xfId="22" applyFont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8" fillId="0" borderId="2" xfId="22" applyFont="1" applyBorder="1" applyAlignment="1">
      <alignment horizontal="center" shrinkToFit="1"/>
      <protection/>
    </xf>
    <xf numFmtId="0" fontId="0" fillId="0" borderId="2" xfId="0" applyBorder="1" applyAlignment="1">
      <alignment horizontal="center" shrinkToFit="1"/>
    </xf>
    <xf numFmtId="0" fontId="8" fillId="0" borderId="0" xfId="22" applyFont="1" applyBorder="1" applyAlignment="1">
      <alignment horizontal="center" shrinkToFit="1"/>
      <protection/>
    </xf>
    <xf numFmtId="0" fontId="0" fillId="0" borderId="0" xfId="0" applyBorder="1" applyAlignment="1">
      <alignment horizontal="center" shrinkToFit="1"/>
    </xf>
    <xf numFmtId="0" fontId="8" fillId="0" borderId="1" xfId="22" applyFont="1" applyBorder="1" applyAlignment="1">
      <alignment horizontal="center" shrinkToFit="1"/>
      <protection/>
    </xf>
    <xf numFmtId="0" fontId="0" fillId="0" borderId="3" xfId="0" applyBorder="1" applyAlignment="1">
      <alignment horizontal="center" shrinkToFit="1"/>
    </xf>
    <xf numFmtId="0" fontId="13" fillId="0" borderId="0" xfId="22" applyFont="1" applyAlignment="1">
      <alignment horizontal="center"/>
      <protection/>
    </xf>
    <xf numFmtId="0" fontId="29" fillId="0" borderId="0" xfId="22" applyFont="1" applyAlignment="1">
      <alignment horizontal="center" shrinkToFit="1"/>
      <protection/>
    </xf>
    <xf numFmtId="0" fontId="9" fillId="0" borderId="27" xfId="22" applyFont="1" applyBorder="1" applyAlignment="1">
      <alignment horizontal="center"/>
      <protection/>
    </xf>
    <xf numFmtId="0" fontId="9" fillId="0" borderId="1" xfId="22" applyFont="1" applyBorder="1" applyAlignment="1">
      <alignment horizontal="center" shrinkToFit="1"/>
      <protection/>
    </xf>
    <xf numFmtId="0" fontId="9" fillId="0" borderId="2" xfId="22" applyFont="1" applyBorder="1" applyAlignment="1">
      <alignment horizontal="center" shrinkToFit="1"/>
      <protection/>
    </xf>
    <xf numFmtId="0" fontId="9" fillId="0" borderId="37" xfId="21" applyNumberFormat="1" applyFont="1" applyBorder="1" applyAlignment="1">
      <alignment horizontal="center" vertical="center"/>
      <protection/>
    </xf>
    <xf numFmtId="0" fontId="9" fillId="0" borderId="38" xfId="21" applyNumberFormat="1" applyFont="1" applyBorder="1" applyAlignment="1">
      <alignment horizontal="center" vertical="center"/>
      <protection/>
    </xf>
    <xf numFmtId="0" fontId="9" fillId="0" borderId="39" xfId="21" applyNumberFormat="1" applyFont="1" applyBorder="1" applyAlignment="1">
      <alignment horizontal="center" vertical="center"/>
      <protection/>
    </xf>
    <xf numFmtId="0" fontId="9" fillId="0" borderId="39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40" xfId="21" applyNumberFormat="1" applyFont="1" applyBorder="1" applyAlignment="1">
      <alignment horizontal="center" vertical="center"/>
      <protection/>
    </xf>
    <xf numFmtId="0" fontId="26" fillId="0" borderId="41" xfId="21" applyNumberFormat="1" applyFont="1" applyBorder="1" applyAlignment="1">
      <alignment horizontal="center" vertical="center"/>
      <protection/>
    </xf>
    <xf numFmtId="0" fontId="26" fillId="0" borderId="42" xfId="21" applyNumberFormat="1" applyFont="1" applyBorder="1" applyAlignment="1">
      <alignment horizontal="center" vertical="center"/>
      <protection/>
    </xf>
    <xf numFmtId="0" fontId="26" fillId="0" borderId="43" xfId="21" applyNumberFormat="1" applyFont="1" applyBorder="1" applyAlignment="1">
      <alignment horizontal="center" vertical="center"/>
      <protection/>
    </xf>
    <xf numFmtId="0" fontId="26" fillId="0" borderId="44" xfId="21" applyNumberFormat="1" applyFont="1" applyBorder="1" applyAlignment="1">
      <alignment horizontal="center" vertical="center"/>
      <protection/>
    </xf>
    <xf numFmtId="0" fontId="19" fillId="0" borderId="0" xfId="21" applyNumberFormat="1" applyFont="1" applyBorder="1" applyAlignment="1">
      <alignment horizontal="center" vertical="center"/>
      <protection/>
    </xf>
    <xf numFmtId="0" fontId="19" fillId="0" borderId="12" xfId="21" applyNumberFormat="1" applyFont="1" applyBorder="1" applyAlignment="1">
      <alignment horizontal="center" vertical="center"/>
      <protection/>
    </xf>
    <xf numFmtId="0" fontId="19" fillId="0" borderId="11" xfId="21" applyNumberFormat="1" applyFont="1" applyBorder="1" applyAlignment="1">
      <alignment horizontal="center" vertical="center"/>
      <protection/>
    </xf>
    <xf numFmtId="0" fontId="19" fillId="0" borderId="13" xfId="21" applyNumberFormat="1" applyFont="1" applyBorder="1" applyAlignment="1">
      <alignment horizontal="center" vertical="center"/>
      <protection/>
    </xf>
    <xf numFmtId="0" fontId="30" fillId="0" borderId="0" xfId="22" applyFont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GA宗像 open２００１ドロー（.xls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42</xdr:row>
      <xdr:rowOff>104775</xdr:rowOff>
    </xdr:from>
    <xdr:to>
      <xdr:col>18</xdr:col>
      <xdr:colOff>428625</xdr:colOff>
      <xdr:row>42</xdr:row>
      <xdr:rowOff>104775</xdr:rowOff>
    </xdr:to>
    <xdr:sp>
      <xdr:nvSpPr>
        <xdr:cNvPr id="1" name="Line 7"/>
        <xdr:cNvSpPr>
          <a:spLocks/>
        </xdr:cNvSpPr>
      </xdr:nvSpPr>
      <xdr:spPr>
        <a:xfrm>
          <a:off x="5257800" y="1045845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82</xdr:row>
      <xdr:rowOff>104775</xdr:rowOff>
    </xdr:from>
    <xdr:to>
      <xdr:col>8</xdr:col>
      <xdr:colOff>47625</xdr:colOff>
      <xdr:row>82</xdr:row>
      <xdr:rowOff>104775</xdr:rowOff>
    </xdr:to>
    <xdr:sp>
      <xdr:nvSpPr>
        <xdr:cNvPr id="2" name="Line 8"/>
        <xdr:cNvSpPr>
          <a:spLocks/>
        </xdr:cNvSpPr>
      </xdr:nvSpPr>
      <xdr:spPr>
        <a:xfrm>
          <a:off x="1504950" y="19973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82</xdr:row>
      <xdr:rowOff>133350</xdr:rowOff>
    </xdr:from>
    <xdr:to>
      <xdr:col>16</xdr:col>
      <xdr:colOff>38100</xdr:colOff>
      <xdr:row>82</xdr:row>
      <xdr:rowOff>133350</xdr:rowOff>
    </xdr:to>
    <xdr:sp>
      <xdr:nvSpPr>
        <xdr:cNvPr id="1" name="Line 6"/>
        <xdr:cNvSpPr>
          <a:spLocks/>
        </xdr:cNvSpPr>
      </xdr:nvSpPr>
      <xdr:spPr>
        <a:xfrm>
          <a:off x="5076825" y="200310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83</xdr:row>
      <xdr:rowOff>123825</xdr:rowOff>
    </xdr:from>
    <xdr:to>
      <xdr:col>8</xdr:col>
      <xdr:colOff>9525</xdr:colOff>
      <xdr:row>83</xdr:row>
      <xdr:rowOff>123825</xdr:rowOff>
    </xdr:to>
    <xdr:sp>
      <xdr:nvSpPr>
        <xdr:cNvPr id="1" name="Line 8"/>
        <xdr:cNvSpPr>
          <a:spLocks/>
        </xdr:cNvSpPr>
      </xdr:nvSpPr>
      <xdr:spPr>
        <a:xfrm>
          <a:off x="1581150" y="2025015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7"/>
  <sheetViews>
    <sheetView tabSelected="1" zoomScale="75" zoomScaleNormal="75" workbookViewId="0" topLeftCell="A1">
      <selection activeCell="A1" sqref="A1:AD1"/>
    </sheetView>
  </sheetViews>
  <sheetFormatPr defaultColWidth="9.00390625" defaultRowHeight="13.5"/>
  <cols>
    <col min="1" max="1" width="2.75390625" style="128" customWidth="1"/>
    <col min="2" max="2" width="7.75390625" style="128" customWidth="1"/>
    <col min="3" max="3" width="2.875" style="128" customWidth="1"/>
    <col min="4" max="4" width="7.75390625" style="128" customWidth="1"/>
    <col min="5" max="5" width="2.875" style="128" customWidth="1"/>
    <col min="6" max="6" width="7.75390625" style="128" customWidth="1"/>
    <col min="7" max="7" width="2.875" style="128" customWidth="1"/>
    <col min="8" max="8" width="7.75390625" style="128" customWidth="1"/>
    <col min="9" max="9" width="2.875" style="128" customWidth="1"/>
    <col min="10" max="10" width="7.75390625" style="128" customWidth="1"/>
    <col min="11" max="11" width="2.875" style="128" customWidth="1"/>
    <col min="12" max="12" width="7.75390625" style="128" customWidth="1"/>
    <col min="13" max="13" width="3.875" style="128" customWidth="1"/>
    <col min="14" max="14" width="3.375" style="128" customWidth="1"/>
    <col min="15" max="16" width="8.25390625" style="128" customWidth="1"/>
    <col min="17" max="17" width="7.00390625" style="128" customWidth="1"/>
    <col min="18" max="18" width="2.875" style="128" customWidth="1"/>
    <col min="19" max="20" width="9.00390625" style="128" customWidth="1"/>
    <col min="21" max="21" width="2.875" style="128" customWidth="1"/>
    <col min="22" max="22" width="7.875" style="128" customWidth="1"/>
    <col min="23" max="23" width="2.875" style="128" customWidth="1"/>
    <col min="24" max="24" width="7.875" style="128" customWidth="1"/>
    <col min="25" max="25" width="2.875" style="128" customWidth="1"/>
    <col min="26" max="26" width="7.875" style="128" customWidth="1"/>
    <col min="27" max="27" width="2.875" style="128" customWidth="1"/>
    <col min="28" max="28" width="7.875" style="128" customWidth="1"/>
    <col min="29" max="29" width="2.875" style="128" customWidth="1"/>
    <col min="30" max="30" width="7.875" style="128" customWidth="1"/>
    <col min="31" max="16384" width="5.375" style="128" customWidth="1"/>
  </cols>
  <sheetData>
    <row r="1" spans="1:42" ht="33.75" customHeight="1">
      <c r="A1" s="172" t="s">
        <v>55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"/>
      <c r="AF1" s="2"/>
      <c r="AG1" s="2"/>
      <c r="AH1" s="3"/>
      <c r="AI1" s="4"/>
      <c r="AJ1" s="4"/>
      <c r="AK1" s="3"/>
      <c r="AL1" s="2"/>
      <c r="AM1" s="2"/>
      <c r="AN1" s="2"/>
      <c r="AO1" s="2"/>
      <c r="AP1" s="2"/>
    </row>
    <row r="2" spans="1:42" ht="24" customHeight="1">
      <c r="A2" s="3"/>
      <c r="B2" s="5"/>
      <c r="C2" s="6"/>
      <c r="D2" s="5"/>
      <c r="E2" s="3"/>
      <c r="F2" s="5"/>
      <c r="G2" s="3"/>
      <c r="H2" s="5"/>
      <c r="I2" s="3"/>
      <c r="J2" s="5"/>
      <c r="K2" s="3"/>
      <c r="L2" s="5"/>
      <c r="M2" s="5"/>
      <c r="N2" s="7"/>
      <c r="O2" s="8"/>
      <c r="P2" s="8"/>
      <c r="Q2" s="9"/>
      <c r="R2" s="3"/>
      <c r="S2" s="5"/>
      <c r="T2" s="5"/>
      <c r="U2" s="3"/>
      <c r="V2" s="5"/>
      <c r="W2" s="5"/>
      <c r="X2" s="2"/>
      <c r="Y2" s="2"/>
      <c r="Z2" s="2"/>
      <c r="AA2" s="2"/>
      <c r="AB2" s="2"/>
      <c r="AC2" s="2"/>
      <c r="AD2" s="10" t="s">
        <v>26</v>
      </c>
      <c r="AE2" s="5"/>
      <c r="AF2" s="5"/>
      <c r="AG2" s="5"/>
      <c r="AH2" s="3"/>
      <c r="AI2" s="4"/>
      <c r="AJ2" s="4"/>
      <c r="AK2" s="3"/>
      <c r="AL2" s="5"/>
      <c r="AM2" s="5"/>
      <c r="AN2" s="5"/>
      <c r="AO2" s="5"/>
      <c r="AP2" s="5"/>
    </row>
    <row r="3" spans="1:42" ht="31.5">
      <c r="A3" s="171" t="s">
        <v>25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1"/>
      <c r="AC3" s="11"/>
      <c r="AD3" s="12" t="s">
        <v>56</v>
      </c>
      <c r="AE3" s="13"/>
      <c r="AF3" s="13"/>
      <c r="AG3" s="13"/>
      <c r="AH3" s="3"/>
      <c r="AI3" s="4"/>
      <c r="AJ3" s="4"/>
      <c r="AK3" s="3"/>
      <c r="AL3" s="13"/>
      <c r="AM3" s="13"/>
      <c r="AN3" s="13"/>
      <c r="AO3" s="13"/>
      <c r="AP3" s="13"/>
    </row>
    <row r="4" spans="1:42" ht="2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0"/>
      <c r="O4" s="15"/>
      <c r="P4" s="15"/>
      <c r="Q4" s="15"/>
      <c r="R4" s="14"/>
      <c r="S4" s="14"/>
      <c r="T4" s="14"/>
      <c r="U4" s="14"/>
      <c r="V4" s="14"/>
      <c r="W4" s="15" t="s">
        <v>57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ht="23.25">
      <c r="A5" s="3"/>
      <c r="B5" s="16"/>
      <c r="C5" s="3"/>
      <c r="D5" s="16"/>
      <c r="E5" s="3"/>
      <c r="F5" s="16"/>
      <c r="G5" s="3"/>
      <c r="H5" s="16"/>
      <c r="I5" s="3"/>
      <c r="J5" s="16"/>
      <c r="K5" s="3"/>
      <c r="L5" s="16"/>
      <c r="M5" s="16"/>
      <c r="N5" s="7"/>
      <c r="O5" s="8"/>
      <c r="P5" s="8"/>
      <c r="Q5" s="9"/>
      <c r="R5" s="3"/>
      <c r="S5" s="16"/>
      <c r="T5" s="16"/>
      <c r="U5" s="3"/>
      <c r="V5" s="16"/>
      <c r="W5" s="9"/>
      <c r="X5" s="16"/>
      <c r="Y5" s="3"/>
      <c r="Z5" s="16"/>
      <c r="AA5" s="3"/>
      <c r="AB5" s="16"/>
      <c r="AC5" s="3"/>
      <c r="AD5" s="16"/>
      <c r="AE5" s="16"/>
      <c r="AF5" s="16"/>
      <c r="AG5" s="16"/>
      <c r="AH5" s="3"/>
      <c r="AI5" s="4"/>
      <c r="AJ5" s="4"/>
      <c r="AK5" s="3"/>
      <c r="AL5" s="16"/>
      <c r="AM5" s="16"/>
      <c r="AN5" s="16"/>
      <c r="AO5" s="16"/>
      <c r="AP5" s="16"/>
    </row>
    <row r="6" spans="1:42" ht="18">
      <c r="A6" s="3"/>
      <c r="B6" s="4"/>
      <c r="C6" s="3"/>
      <c r="D6" s="4"/>
      <c r="E6" s="3"/>
      <c r="F6" s="4"/>
      <c r="G6" s="3"/>
      <c r="H6" s="4"/>
      <c r="I6" s="3"/>
      <c r="J6" s="4"/>
      <c r="K6" s="3"/>
      <c r="L6" s="4"/>
      <c r="M6" s="4"/>
      <c r="N6" s="7"/>
      <c r="O6" s="8"/>
      <c r="P6" s="8"/>
      <c r="Q6" s="9"/>
      <c r="R6" s="3"/>
      <c r="S6" s="4"/>
      <c r="T6" s="17" t="s">
        <v>62</v>
      </c>
      <c r="U6" s="18"/>
      <c r="V6" s="17" t="s">
        <v>61</v>
      </c>
      <c r="W6" s="18"/>
      <c r="X6" s="17" t="s">
        <v>60</v>
      </c>
      <c r="Y6" s="18"/>
      <c r="Z6" s="17" t="s">
        <v>59</v>
      </c>
      <c r="AA6" s="18"/>
      <c r="AB6" s="17" t="s">
        <v>58</v>
      </c>
      <c r="AC6" s="3"/>
      <c r="AD6" s="4"/>
      <c r="AE6" s="4"/>
      <c r="AF6" s="4"/>
      <c r="AG6" s="4"/>
      <c r="AH6" s="3" t="s">
        <v>0</v>
      </c>
      <c r="AI6" s="4"/>
      <c r="AJ6" s="4"/>
      <c r="AK6" s="3"/>
      <c r="AL6" s="4"/>
      <c r="AM6" s="4"/>
      <c r="AN6" s="4"/>
      <c r="AO6" s="4"/>
      <c r="AP6" s="4"/>
    </row>
    <row r="7" spans="1:42" ht="8.25" customHeight="1">
      <c r="A7" s="3"/>
      <c r="B7" s="4"/>
      <c r="C7" s="3"/>
      <c r="D7" s="4"/>
      <c r="E7" s="3"/>
      <c r="F7" s="4"/>
      <c r="G7" s="3"/>
      <c r="H7" s="4"/>
      <c r="I7" s="3"/>
      <c r="J7" s="4"/>
      <c r="K7" s="3"/>
      <c r="L7" s="4"/>
      <c r="M7" s="4"/>
      <c r="N7" s="7"/>
      <c r="O7" s="8"/>
      <c r="P7" s="8"/>
      <c r="Q7" s="9"/>
      <c r="R7" s="3"/>
      <c r="S7" s="4"/>
      <c r="T7" s="17"/>
      <c r="U7" s="18"/>
      <c r="V7" s="17"/>
      <c r="W7" s="18"/>
      <c r="X7" s="17"/>
      <c r="Y7" s="18"/>
      <c r="Z7" s="17"/>
      <c r="AA7" s="18"/>
      <c r="AB7" s="17"/>
      <c r="AC7" s="3"/>
      <c r="AD7" s="4"/>
      <c r="AE7" s="4"/>
      <c r="AF7" s="4"/>
      <c r="AG7" s="4"/>
      <c r="AH7" s="128" t="s">
        <v>64</v>
      </c>
      <c r="AI7" s="4" t="s">
        <v>65</v>
      </c>
      <c r="AJ7" s="4" t="s">
        <v>66</v>
      </c>
      <c r="AK7" s="3" t="s">
        <v>67</v>
      </c>
      <c r="AL7" s="4"/>
      <c r="AM7" s="4"/>
      <c r="AN7" s="4"/>
      <c r="AO7" s="4"/>
      <c r="AP7" s="4"/>
    </row>
    <row r="8" spans="1:42" ht="18.75" thickBot="1">
      <c r="A8" s="112"/>
      <c r="B8" s="113"/>
      <c r="C8" s="112"/>
      <c r="D8" s="113"/>
      <c r="E8" s="112"/>
      <c r="F8" s="113"/>
      <c r="G8" s="118"/>
      <c r="H8" s="115"/>
      <c r="I8" s="118"/>
      <c r="J8" s="115"/>
      <c r="K8" s="118"/>
      <c r="L8" s="115"/>
      <c r="M8" s="33"/>
      <c r="N8" s="7">
        <v>1</v>
      </c>
      <c r="O8" s="27" t="str">
        <f>IF(N8="","",VLOOKUP(N8,$AH$8:$AK$39,2,FALSE))</f>
        <v>富崎</v>
      </c>
      <c r="P8" s="27" t="str">
        <f>IF(N8="","",VLOOKUP(N8,$AH$8:$AK$39,3,FALSE))</f>
        <v>優也</v>
      </c>
      <c r="Q8" s="28" t="str">
        <f>IF(N8="","",VLOOKUP(N8,$AH$8:$AK$39,4,FALSE))</f>
        <v>(佐・佐賀GTC)</v>
      </c>
      <c r="R8" s="3"/>
      <c r="S8" s="4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4"/>
      <c r="AF8" s="4"/>
      <c r="AG8" s="4"/>
      <c r="AH8" s="3">
        <v>1</v>
      </c>
      <c r="AI8" s="19" t="s">
        <v>173</v>
      </c>
      <c r="AJ8" s="19" t="s">
        <v>174</v>
      </c>
      <c r="AK8" s="20" t="s">
        <v>175</v>
      </c>
      <c r="AL8" s="4"/>
      <c r="AM8" s="4"/>
      <c r="AN8" s="4"/>
      <c r="AO8" s="4"/>
      <c r="AP8" s="19"/>
    </row>
    <row r="9" spans="1:42" ht="18.75" thickBot="1">
      <c r="A9" s="112"/>
      <c r="B9" s="113"/>
      <c r="C9" s="112"/>
      <c r="D9" s="113"/>
      <c r="E9" s="112"/>
      <c r="F9" s="113"/>
      <c r="G9" s="118"/>
      <c r="H9" s="115"/>
      <c r="I9" s="118"/>
      <c r="J9" s="115"/>
      <c r="K9" s="118"/>
      <c r="L9" s="115"/>
      <c r="M9" s="33"/>
      <c r="N9" s="21"/>
      <c r="O9" s="8">
        <f aca="true" t="shared" si="0" ref="O9:O70">IF(N9="","",VLOOKUP(N9,$AH$8:$AK$39,2,FALSE))</f>
      </c>
      <c r="P9" s="8">
        <f aca="true" t="shared" si="1" ref="P9:P70">IF(N9="","",VLOOKUP(N9,$AH$8:$AK$39,3,FALSE))</f>
      </c>
      <c r="Q9" s="9">
        <f aca="true" t="shared" si="2" ref="Q9:Q70">IF(N9="","",VLOOKUP(N9,$AH$8:$AK$39,4,FALSE))</f>
      </c>
      <c r="R9" s="22"/>
      <c r="S9" s="23"/>
      <c r="T9" s="24"/>
      <c r="U9" s="118">
        <v>1</v>
      </c>
      <c r="V9" s="113" t="str">
        <f>IF(U9="","",VLOOKUP(U9,$N$8:$O$70,2,FALSE))</f>
        <v>富崎</v>
      </c>
      <c r="W9" s="112"/>
      <c r="X9" s="113"/>
      <c r="Y9" s="112"/>
      <c r="Z9" s="113"/>
      <c r="AA9" s="112"/>
      <c r="AB9" s="113"/>
      <c r="AC9" s="112"/>
      <c r="AD9" s="113"/>
      <c r="AE9" s="4"/>
      <c r="AF9" s="4"/>
      <c r="AG9" s="4"/>
      <c r="AH9" s="3">
        <v>2</v>
      </c>
      <c r="AI9" s="19" t="s">
        <v>176</v>
      </c>
      <c r="AJ9" s="19" t="s">
        <v>177</v>
      </c>
      <c r="AK9" s="20" t="s">
        <v>178</v>
      </c>
      <c r="AL9" s="4"/>
      <c r="AM9" s="4"/>
      <c r="AN9" s="4"/>
      <c r="AO9" s="4"/>
      <c r="AP9" s="19"/>
    </row>
    <row r="10" spans="1:42" ht="18.75" thickBot="1">
      <c r="A10" s="112"/>
      <c r="B10" s="113"/>
      <c r="C10" s="112"/>
      <c r="D10" s="113"/>
      <c r="E10" s="112"/>
      <c r="F10" s="113"/>
      <c r="G10" s="118"/>
      <c r="H10" s="115"/>
      <c r="I10" s="118"/>
      <c r="J10" s="115"/>
      <c r="K10" s="118"/>
      <c r="L10" s="115"/>
      <c r="M10" s="154"/>
      <c r="N10" s="26">
        <v>2</v>
      </c>
      <c r="O10" s="27" t="str">
        <f t="shared" si="0"/>
        <v>廣田</v>
      </c>
      <c r="P10" s="27" t="str">
        <f t="shared" si="1"/>
        <v>耕作</v>
      </c>
      <c r="Q10" s="28" t="str">
        <f t="shared" si="2"/>
        <v>(長・ﾄﾚﾃﾞｨｱTC）</v>
      </c>
      <c r="R10" s="29"/>
      <c r="S10" s="30"/>
      <c r="T10" s="31"/>
      <c r="U10" s="169">
        <v>80</v>
      </c>
      <c r="V10" s="170"/>
      <c r="W10" s="112"/>
      <c r="X10" s="113"/>
      <c r="Y10" s="112"/>
      <c r="Z10" s="113"/>
      <c r="AA10" s="112"/>
      <c r="AB10" s="113"/>
      <c r="AC10" s="112"/>
      <c r="AD10" s="113"/>
      <c r="AE10" s="4"/>
      <c r="AF10" s="4"/>
      <c r="AG10" s="4"/>
      <c r="AH10" s="3">
        <v>3</v>
      </c>
      <c r="AI10" s="19" t="s">
        <v>179</v>
      </c>
      <c r="AJ10" s="19" t="s">
        <v>180</v>
      </c>
      <c r="AK10" s="20" t="s">
        <v>181</v>
      </c>
      <c r="AL10" s="4"/>
      <c r="AM10" s="4"/>
      <c r="AN10" s="4"/>
      <c r="AO10" s="4"/>
      <c r="AP10" s="4"/>
    </row>
    <row r="11" spans="1:42" ht="18.75" thickBot="1">
      <c r="A11" s="112"/>
      <c r="B11" s="113"/>
      <c r="C11" s="112"/>
      <c r="D11" s="113"/>
      <c r="E11" s="112"/>
      <c r="F11" s="113"/>
      <c r="G11" s="118"/>
      <c r="H11" s="115"/>
      <c r="I11" s="118"/>
      <c r="J11" s="115"/>
      <c r="K11" s="155"/>
      <c r="L11" s="156">
        <f>IF(K11="","",VLOOKUP(K11,$N$8:$O$70,2,FALSE))</f>
      </c>
      <c r="M11" s="138"/>
      <c r="N11" s="7"/>
      <c r="O11" s="8">
        <f t="shared" si="0"/>
      </c>
      <c r="P11" s="8">
        <f t="shared" si="1"/>
      </c>
      <c r="Q11" s="9">
        <f t="shared" si="2"/>
      </c>
      <c r="R11" s="3"/>
      <c r="S11" s="4"/>
      <c r="T11" s="4"/>
      <c r="U11" s="118"/>
      <c r="V11" s="120"/>
      <c r="W11" s="112">
        <v>1</v>
      </c>
      <c r="X11" s="113" t="str">
        <f>IF(W11="","",VLOOKUP(W11,$N$8:$O$70,2,FALSE))</f>
        <v>富崎</v>
      </c>
      <c r="Y11" s="112"/>
      <c r="Z11" s="113"/>
      <c r="AA11" s="112"/>
      <c r="AB11" s="113"/>
      <c r="AC11" s="112"/>
      <c r="AD11" s="113"/>
      <c r="AE11" s="4"/>
      <c r="AF11" s="4"/>
      <c r="AG11" s="4"/>
      <c r="AH11" s="3">
        <v>4</v>
      </c>
      <c r="AI11" s="19" t="s">
        <v>182</v>
      </c>
      <c r="AJ11" s="19" t="s">
        <v>183</v>
      </c>
      <c r="AK11" s="20" t="s">
        <v>184</v>
      </c>
      <c r="AL11" s="4"/>
      <c r="AM11" s="4"/>
      <c r="AN11" s="4"/>
      <c r="AO11" s="4"/>
      <c r="AP11" s="4"/>
    </row>
    <row r="12" spans="1:42" ht="18.75" thickBot="1">
      <c r="A12" s="112"/>
      <c r="B12" s="113"/>
      <c r="C12" s="112"/>
      <c r="D12" s="113"/>
      <c r="E12" s="112"/>
      <c r="F12" s="113"/>
      <c r="G12" s="118"/>
      <c r="H12" s="115"/>
      <c r="I12" s="118"/>
      <c r="J12" s="115"/>
      <c r="K12" s="167"/>
      <c r="L12" s="168"/>
      <c r="M12" s="33"/>
      <c r="N12" s="7">
        <v>3</v>
      </c>
      <c r="O12" s="27" t="str">
        <f t="shared" si="0"/>
        <v>荒木</v>
      </c>
      <c r="P12" s="27" t="str">
        <f t="shared" si="1"/>
        <v>啓太</v>
      </c>
      <c r="Q12" s="28" t="str">
        <f t="shared" si="2"/>
        <v>(宮・延岡ﾛｲﾔﾙ）</v>
      </c>
      <c r="R12" s="3"/>
      <c r="S12" s="4"/>
      <c r="T12" s="4"/>
      <c r="U12" s="118"/>
      <c r="V12" s="120"/>
      <c r="W12" s="169">
        <v>81</v>
      </c>
      <c r="X12" s="170"/>
      <c r="Y12" s="114"/>
      <c r="Z12" s="113"/>
      <c r="AA12" s="112"/>
      <c r="AB12" s="113"/>
      <c r="AC12" s="112"/>
      <c r="AD12" s="113"/>
      <c r="AE12" s="4"/>
      <c r="AF12" s="4"/>
      <c r="AG12" s="4"/>
      <c r="AH12" s="3">
        <v>5</v>
      </c>
      <c r="AI12" s="19" t="s">
        <v>185</v>
      </c>
      <c r="AJ12" s="19" t="s">
        <v>186</v>
      </c>
      <c r="AK12" s="20" t="s">
        <v>187</v>
      </c>
      <c r="AL12" s="4"/>
      <c r="AM12" s="4"/>
      <c r="AN12" s="4"/>
      <c r="AO12" s="4"/>
      <c r="AP12" s="4"/>
    </row>
    <row r="13" spans="1:42" ht="18.75" thickBot="1">
      <c r="A13" s="112"/>
      <c r="B13" s="113"/>
      <c r="C13" s="112"/>
      <c r="D13" s="113"/>
      <c r="E13" s="112"/>
      <c r="F13" s="113"/>
      <c r="G13" s="118"/>
      <c r="H13" s="115"/>
      <c r="I13" s="118"/>
      <c r="J13" s="115">
        <f>IF(I13="","",VLOOKUP(I13,$N$8:$O$70,2,FALSE))</f>
      </c>
      <c r="K13" s="118"/>
      <c r="L13" s="115"/>
      <c r="M13" s="154"/>
      <c r="N13" s="21"/>
      <c r="O13" s="8">
        <f t="shared" si="0"/>
      </c>
      <c r="P13" s="8">
        <f t="shared" si="1"/>
      </c>
      <c r="Q13" s="9">
        <f t="shared" si="2"/>
      </c>
      <c r="R13" s="22"/>
      <c r="S13" s="23"/>
      <c r="T13" s="24"/>
      <c r="U13" s="121">
        <v>4</v>
      </c>
      <c r="V13" s="122" t="str">
        <f>IF(U13="","",VLOOKUP(U13,$N$8:$O$70,2,FALSE))</f>
        <v>保原</v>
      </c>
      <c r="W13" s="118"/>
      <c r="X13" s="120"/>
      <c r="Y13" s="114"/>
      <c r="Z13" s="113"/>
      <c r="AA13" s="112"/>
      <c r="AB13" s="113"/>
      <c r="AC13" s="112"/>
      <c r="AD13" s="113"/>
      <c r="AE13" s="4"/>
      <c r="AF13" s="4"/>
      <c r="AG13" s="4"/>
      <c r="AH13" s="3">
        <v>6</v>
      </c>
      <c r="AI13" s="19" t="s">
        <v>188</v>
      </c>
      <c r="AJ13" s="19" t="s">
        <v>189</v>
      </c>
      <c r="AK13" s="20" t="s">
        <v>178</v>
      </c>
      <c r="AL13" s="4"/>
      <c r="AM13" s="4"/>
      <c r="AN13" s="4"/>
      <c r="AO13" s="4"/>
      <c r="AP13" s="4"/>
    </row>
    <row r="14" spans="1:42" ht="18.75" thickBot="1">
      <c r="A14" s="112"/>
      <c r="B14" s="113"/>
      <c r="C14" s="112"/>
      <c r="D14" s="113"/>
      <c r="E14" s="112"/>
      <c r="F14" s="113"/>
      <c r="G14" s="118"/>
      <c r="H14" s="115"/>
      <c r="I14" s="167"/>
      <c r="J14" s="168"/>
      <c r="K14" s="118"/>
      <c r="L14" s="115"/>
      <c r="M14" s="33"/>
      <c r="N14" s="32">
        <v>4</v>
      </c>
      <c r="O14" s="27" t="str">
        <f t="shared" si="0"/>
        <v>保原</v>
      </c>
      <c r="P14" s="27" t="str">
        <f t="shared" si="1"/>
        <v>充宏</v>
      </c>
      <c r="Q14" s="28" t="str">
        <f t="shared" si="2"/>
        <v>(鹿･ｴｱﾎﾟｰﾄTC)</v>
      </c>
      <c r="R14" s="29"/>
      <c r="S14" s="30"/>
      <c r="T14" s="31"/>
      <c r="U14" s="169">
        <v>84</v>
      </c>
      <c r="V14" s="166"/>
      <c r="W14" s="118"/>
      <c r="X14" s="120"/>
      <c r="Y14" s="114"/>
      <c r="Z14" s="113"/>
      <c r="AA14" s="112"/>
      <c r="AB14" s="113"/>
      <c r="AC14" s="112"/>
      <c r="AD14" s="113"/>
      <c r="AE14" s="4"/>
      <c r="AF14" s="4"/>
      <c r="AG14" s="4"/>
      <c r="AH14" s="3">
        <v>7</v>
      </c>
      <c r="AI14" s="19" t="s">
        <v>190</v>
      </c>
      <c r="AJ14" s="19" t="s">
        <v>191</v>
      </c>
      <c r="AK14" s="20" t="s">
        <v>192</v>
      </c>
      <c r="AL14" s="4"/>
      <c r="AM14" s="4"/>
      <c r="AN14" s="4"/>
      <c r="AO14" s="4"/>
      <c r="AP14" s="4"/>
    </row>
    <row r="15" spans="1:42" ht="18.75" thickBot="1">
      <c r="A15" s="112"/>
      <c r="B15" s="113"/>
      <c r="C15" s="112"/>
      <c r="D15" s="113"/>
      <c r="E15" s="112"/>
      <c r="F15" s="113"/>
      <c r="G15" s="118"/>
      <c r="H15" s="115"/>
      <c r="I15" s="118"/>
      <c r="J15" s="115"/>
      <c r="K15" s="118"/>
      <c r="L15" s="115">
        <f>IF(K15="","",VLOOKUP(K15,$N$8:$O$70,2,FALSE))</f>
      </c>
      <c r="M15" s="33"/>
      <c r="N15" s="7"/>
      <c r="O15" s="8">
        <f t="shared" si="0"/>
      </c>
      <c r="P15" s="8">
        <f t="shared" si="1"/>
      </c>
      <c r="Q15" s="9">
        <f t="shared" si="2"/>
      </c>
      <c r="R15" s="3"/>
      <c r="S15" s="4"/>
      <c r="T15" s="4"/>
      <c r="U15" s="112"/>
      <c r="V15" s="113"/>
      <c r="W15" s="118"/>
      <c r="X15" s="120"/>
      <c r="Y15" s="114">
        <v>1</v>
      </c>
      <c r="Z15" s="113" t="str">
        <f>IF(Y15="","",VLOOKUP(Y15,$N$8:$O$70,2,FALSE))</f>
        <v>富崎</v>
      </c>
      <c r="AA15" s="112"/>
      <c r="AB15" s="113"/>
      <c r="AC15" s="112"/>
      <c r="AD15" s="113"/>
      <c r="AE15" s="4"/>
      <c r="AF15" s="4"/>
      <c r="AG15" s="4"/>
      <c r="AH15" s="3">
        <v>8</v>
      </c>
      <c r="AI15" s="19" t="s">
        <v>193</v>
      </c>
      <c r="AJ15" s="19" t="s">
        <v>194</v>
      </c>
      <c r="AK15" s="20" t="s">
        <v>175</v>
      </c>
      <c r="AL15" s="4"/>
      <c r="AM15" s="4"/>
      <c r="AN15" s="4"/>
      <c r="AO15" s="4"/>
      <c r="AP15" s="4"/>
    </row>
    <row r="16" spans="1:42" ht="18.75" thickBot="1">
      <c r="A16" s="112"/>
      <c r="B16" s="113"/>
      <c r="C16" s="112"/>
      <c r="D16" s="113"/>
      <c r="E16" s="112"/>
      <c r="F16" s="113"/>
      <c r="G16" s="118"/>
      <c r="H16" s="115"/>
      <c r="I16" s="118"/>
      <c r="J16" s="115"/>
      <c r="K16" s="118"/>
      <c r="L16" s="157"/>
      <c r="M16" s="33"/>
      <c r="N16" s="7">
        <v>5</v>
      </c>
      <c r="O16" s="27" t="str">
        <f t="shared" si="0"/>
        <v>峯</v>
      </c>
      <c r="P16" s="27" t="str">
        <f t="shared" si="1"/>
        <v>匠生</v>
      </c>
      <c r="Q16" s="28" t="str">
        <f t="shared" si="2"/>
        <v>(福・北九州ｳｴｽﾄ）</v>
      </c>
      <c r="R16" s="3"/>
      <c r="S16" s="4"/>
      <c r="T16" s="4"/>
      <c r="U16" s="112"/>
      <c r="V16" s="113"/>
      <c r="W16" s="118"/>
      <c r="X16" s="120"/>
      <c r="Y16" s="169">
        <v>83</v>
      </c>
      <c r="Z16" s="170"/>
      <c r="AA16" s="112"/>
      <c r="AB16" s="113"/>
      <c r="AC16" s="112"/>
      <c r="AD16" s="113"/>
      <c r="AE16" s="4"/>
      <c r="AF16" s="4"/>
      <c r="AG16" s="4"/>
      <c r="AH16" s="3">
        <v>9</v>
      </c>
      <c r="AI16" s="19" t="s">
        <v>195</v>
      </c>
      <c r="AJ16" s="19" t="s">
        <v>196</v>
      </c>
      <c r="AK16" s="20" t="s">
        <v>175</v>
      </c>
      <c r="AL16" s="4"/>
      <c r="AM16" s="4"/>
      <c r="AN16" s="4"/>
      <c r="AO16" s="4"/>
      <c r="AP16" s="4"/>
    </row>
    <row r="17" spans="1:42" ht="18.75" thickBot="1">
      <c r="A17" s="112"/>
      <c r="B17" s="96" t="s">
        <v>440</v>
      </c>
      <c r="C17" s="112"/>
      <c r="D17" s="113"/>
      <c r="E17" s="112"/>
      <c r="F17" s="113"/>
      <c r="G17" s="118"/>
      <c r="H17" s="115">
        <f>IF(G17="","",VLOOKUP(G17,$N$8:$O$70,2,FALSE))</f>
      </c>
      <c r="I17" s="118"/>
      <c r="J17" s="115"/>
      <c r="K17" s="118"/>
      <c r="L17" s="115"/>
      <c r="M17" s="33"/>
      <c r="N17" s="21"/>
      <c r="O17" s="8">
        <f t="shared" si="0"/>
      </c>
      <c r="P17" s="8">
        <f t="shared" si="1"/>
      </c>
      <c r="Q17" s="9">
        <f t="shared" si="2"/>
      </c>
      <c r="R17" s="22"/>
      <c r="S17" s="23"/>
      <c r="T17" s="24"/>
      <c r="U17" s="118">
        <v>5</v>
      </c>
      <c r="V17" s="113" t="str">
        <f>IF(U17="","",VLOOKUP(U17,$N$8:$O$70,2,FALSE))</f>
        <v>峯</v>
      </c>
      <c r="W17" s="118"/>
      <c r="X17" s="120"/>
      <c r="Y17" s="114"/>
      <c r="Z17" s="120"/>
      <c r="AA17" s="112"/>
      <c r="AB17" s="113"/>
      <c r="AC17" s="112"/>
      <c r="AD17" s="113"/>
      <c r="AE17" s="4"/>
      <c r="AF17" s="4"/>
      <c r="AG17" s="4"/>
      <c r="AH17" s="3">
        <v>10</v>
      </c>
      <c r="AI17" s="19" t="s">
        <v>197</v>
      </c>
      <c r="AJ17" s="19" t="s">
        <v>198</v>
      </c>
      <c r="AK17" s="20" t="s">
        <v>199</v>
      </c>
      <c r="AL17" s="127"/>
      <c r="AM17" s="127"/>
      <c r="AN17" s="127"/>
      <c r="AO17" s="127"/>
      <c r="AP17" s="127"/>
    </row>
    <row r="18" spans="1:42" ht="18.75" thickBot="1">
      <c r="A18" s="112"/>
      <c r="B18" s="113"/>
      <c r="C18" s="112"/>
      <c r="D18" s="113"/>
      <c r="E18" s="112"/>
      <c r="F18" s="113"/>
      <c r="G18" s="167"/>
      <c r="H18" s="168"/>
      <c r="I18" s="118"/>
      <c r="J18" s="115"/>
      <c r="K18" s="118"/>
      <c r="L18" s="115"/>
      <c r="M18" s="154"/>
      <c r="N18" s="26">
        <v>6</v>
      </c>
      <c r="O18" s="27" t="str">
        <f t="shared" si="0"/>
        <v>中永</v>
      </c>
      <c r="P18" s="27" t="str">
        <f t="shared" si="1"/>
        <v>椋友</v>
      </c>
      <c r="Q18" s="28" t="str">
        <f t="shared" si="2"/>
        <v>(長・ﾄﾚﾃﾞｨｱTC）</v>
      </c>
      <c r="R18" s="29"/>
      <c r="S18" s="30"/>
      <c r="T18" s="31"/>
      <c r="U18" s="169">
        <v>81</v>
      </c>
      <c r="V18" s="170"/>
      <c r="W18" s="118"/>
      <c r="X18" s="120"/>
      <c r="Y18" s="114"/>
      <c r="Z18" s="120"/>
      <c r="AA18" s="112"/>
      <c r="AB18" s="113"/>
      <c r="AC18" s="112"/>
      <c r="AD18" s="113"/>
      <c r="AE18" s="4"/>
      <c r="AF18" s="4"/>
      <c r="AG18" s="4"/>
      <c r="AH18" s="3">
        <v>11</v>
      </c>
      <c r="AI18" s="19" t="s">
        <v>200</v>
      </c>
      <c r="AJ18" s="19" t="s">
        <v>201</v>
      </c>
      <c r="AK18" s="20" t="s">
        <v>202</v>
      </c>
      <c r="AL18" s="127"/>
      <c r="AM18" s="127"/>
      <c r="AN18" s="127"/>
      <c r="AO18" s="127"/>
      <c r="AP18" s="127"/>
    </row>
    <row r="19" spans="1:42" ht="18.75" thickBot="1">
      <c r="A19" s="112"/>
      <c r="B19" s="113"/>
      <c r="C19" s="112"/>
      <c r="D19" s="113"/>
      <c r="E19" s="112"/>
      <c r="F19" s="113"/>
      <c r="G19" s="118"/>
      <c r="H19" s="115"/>
      <c r="I19" s="118"/>
      <c r="J19" s="115"/>
      <c r="K19" s="155"/>
      <c r="L19" s="156">
        <f>IF(K19="","",VLOOKUP(K19,$N$8:$O$70,2,FALSE))</f>
      </c>
      <c r="M19" s="138"/>
      <c r="N19" s="7"/>
      <c r="O19" s="8">
        <f t="shared" si="0"/>
      </c>
      <c r="P19" s="8">
        <f t="shared" si="1"/>
      </c>
      <c r="Q19" s="9">
        <f t="shared" si="2"/>
      </c>
      <c r="R19" s="3"/>
      <c r="S19" s="4"/>
      <c r="T19" s="4"/>
      <c r="U19" s="118"/>
      <c r="V19" s="120"/>
      <c r="W19" s="121">
        <v>5</v>
      </c>
      <c r="X19" s="122" t="str">
        <f>IF(W19="","",VLOOKUP(W19,$N$8:$O$70,2,FALSE))</f>
        <v>峯</v>
      </c>
      <c r="Y19" s="114"/>
      <c r="Z19" s="120"/>
      <c r="AA19" s="112"/>
      <c r="AB19" s="113"/>
      <c r="AC19" s="112"/>
      <c r="AD19" s="113"/>
      <c r="AE19" s="4"/>
      <c r="AF19" s="4"/>
      <c r="AG19" s="4"/>
      <c r="AH19" s="3">
        <v>12</v>
      </c>
      <c r="AI19" s="19" t="s">
        <v>203</v>
      </c>
      <c r="AJ19" s="19" t="s">
        <v>204</v>
      </c>
      <c r="AK19" s="20" t="s">
        <v>205</v>
      </c>
      <c r="AL19" s="127"/>
      <c r="AM19" s="127"/>
      <c r="AN19" s="127"/>
      <c r="AO19" s="127"/>
      <c r="AP19" s="127"/>
    </row>
    <row r="20" spans="1:42" ht="18.75" thickBot="1">
      <c r="A20" s="112"/>
      <c r="B20" s="113"/>
      <c r="C20" s="112"/>
      <c r="D20" s="113"/>
      <c r="E20" s="112">
        <v>25</v>
      </c>
      <c r="F20" s="113" t="str">
        <f>IF(E20="","",VLOOKUP(E20,$N$8:$O$70,2,FALSE))</f>
        <v>村下</v>
      </c>
      <c r="G20" s="118"/>
      <c r="H20" s="115"/>
      <c r="I20" s="118"/>
      <c r="J20" s="115"/>
      <c r="K20" s="167"/>
      <c r="L20" s="168"/>
      <c r="M20" s="33"/>
      <c r="N20" s="7">
        <v>7</v>
      </c>
      <c r="O20" s="27" t="str">
        <f t="shared" si="0"/>
        <v>西</v>
      </c>
      <c r="P20" s="27" t="str">
        <f t="shared" si="1"/>
        <v>優馬</v>
      </c>
      <c r="Q20" s="28" t="str">
        <f t="shared" si="2"/>
        <v>(宮･HIRO Jr)</v>
      </c>
      <c r="R20" s="3"/>
      <c r="S20" s="4"/>
      <c r="T20" s="4"/>
      <c r="U20" s="118"/>
      <c r="V20" s="120"/>
      <c r="W20" s="169">
        <v>82</v>
      </c>
      <c r="X20" s="166"/>
      <c r="Y20" s="118"/>
      <c r="Z20" s="120"/>
      <c r="AA20" s="112"/>
      <c r="AB20" s="113"/>
      <c r="AC20" s="112"/>
      <c r="AD20" s="113"/>
      <c r="AE20" s="4"/>
      <c r="AF20" s="4"/>
      <c r="AG20" s="4"/>
      <c r="AH20" s="3">
        <v>13</v>
      </c>
      <c r="AI20" s="19" t="s">
        <v>206</v>
      </c>
      <c r="AJ20" s="19" t="s">
        <v>207</v>
      </c>
      <c r="AK20" s="20" t="s">
        <v>208</v>
      </c>
      <c r="AL20" s="127"/>
      <c r="AM20" s="127"/>
      <c r="AN20" s="127"/>
      <c r="AO20" s="127"/>
      <c r="AP20" s="127"/>
    </row>
    <row r="21" spans="1:42" ht="18.75" thickBot="1">
      <c r="A21" s="112"/>
      <c r="B21" s="113"/>
      <c r="C21" s="112"/>
      <c r="D21" s="113"/>
      <c r="E21" s="169"/>
      <c r="F21" s="166"/>
      <c r="G21" s="118"/>
      <c r="H21" s="115"/>
      <c r="I21" s="118"/>
      <c r="J21" s="115">
        <f>IF(I21="","",VLOOKUP(I21,$N$8:$O$70,2,FALSE))</f>
      </c>
      <c r="K21" s="118"/>
      <c r="L21" s="115"/>
      <c r="M21" s="154"/>
      <c r="N21" s="21"/>
      <c r="O21" s="8">
        <f t="shared" si="0"/>
      </c>
      <c r="P21" s="8">
        <f t="shared" si="1"/>
      </c>
      <c r="Q21" s="9">
        <f t="shared" si="2"/>
      </c>
      <c r="R21" s="22"/>
      <c r="S21" s="23"/>
      <c r="T21" s="24"/>
      <c r="U21" s="121">
        <v>8</v>
      </c>
      <c r="V21" s="122" t="str">
        <f>IF(U21="","",VLOOKUP(U21,$N$8:$O$70,2,FALSE))</f>
        <v>石井</v>
      </c>
      <c r="W21" s="112"/>
      <c r="X21" s="113"/>
      <c r="Y21" s="118"/>
      <c r="Z21" s="120"/>
      <c r="AA21" s="112"/>
      <c r="AB21" s="113"/>
      <c r="AC21" s="112"/>
      <c r="AD21" s="113"/>
      <c r="AE21" s="4"/>
      <c r="AF21" s="4"/>
      <c r="AG21" s="4"/>
      <c r="AH21" s="3">
        <v>14</v>
      </c>
      <c r="AI21" s="19" t="s">
        <v>209</v>
      </c>
      <c r="AJ21" s="19" t="s">
        <v>210</v>
      </c>
      <c r="AK21" s="20" t="s">
        <v>192</v>
      </c>
      <c r="AL21" s="127"/>
      <c r="AM21" s="127"/>
      <c r="AN21" s="127"/>
      <c r="AO21" s="127"/>
      <c r="AP21" s="127"/>
    </row>
    <row r="22" spans="1:42" ht="18.75" thickBot="1">
      <c r="A22" s="112"/>
      <c r="B22" s="113"/>
      <c r="C22" s="112"/>
      <c r="D22" s="113"/>
      <c r="E22" s="114"/>
      <c r="F22" s="115"/>
      <c r="G22" s="118"/>
      <c r="H22" s="115"/>
      <c r="I22" s="167"/>
      <c r="J22" s="168"/>
      <c r="K22" s="118"/>
      <c r="L22" s="115"/>
      <c r="M22" s="154"/>
      <c r="N22" s="26">
        <v>8</v>
      </c>
      <c r="O22" s="27" t="str">
        <f t="shared" si="0"/>
        <v>石井</v>
      </c>
      <c r="P22" s="27" t="str">
        <f t="shared" si="1"/>
        <v>靖晃</v>
      </c>
      <c r="Q22" s="28" t="str">
        <f t="shared" si="2"/>
        <v>(佐・佐賀GTC)</v>
      </c>
      <c r="R22" s="29"/>
      <c r="S22" s="30"/>
      <c r="T22" s="31"/>
      <c r="U22" s="169">
        <v>84</v>
      </c>
      <c r="V22" s="166"/>
      <c r="W22" s="112"/>
      <c r="X22" s="113"/>
      <c r="Y22" s="118"/>
      <c r="Z22" s="120"/>
      <c r="AA22" s="112"/>
      <c r="AB22" s="113"/>
      <c r="AC22" s="112"/>
      <c r="AD22" s="113"/>
      <c r="AE22" s="4"/>
      <c r="AF22" s="4"/>
      <c r="AG22" s="4"/>
      <c r="AH22" s="3">
        <v>15</v>
      </c>
      <c r="AI22" s="19" t="s">
        <v>211</v>
      </c>
      <c r="AJ22" s="19" t="s">
        <v>212</v>
      </c>
      <c r="AK22" s="20" t="s">
        <v>175</v>
      </c>
      <c r="AL22" s="127"/>
      <c r="AM22" s="127"/>
      <c r="AN22" s="127"/>
      <c r="AO22" s="127"/>
      <c r="AP22" s="127"/>
    </row>
    <row r="23" spans="1:42" ht="18.75" thickBot="1">
      <c r="A23" s="112"/>
      <c r="B23" s="113"/>
      <c r="C23" s="112"/>
      <c r="D23" s="113"/>
      <c r="E23" s="114"/>
      <c r="F23" s="115"/>
      <c r="G23" s="118"/>
      <c r="H23" s="115">
        <f>IF(G23="","",VLOOKUP(G23,$N$8:$O$70,2,FALSE))</f>
      </c>
      <c r="I23" s="118"/>
      <c r="J23" s="115"/>
      <c r="K23" s="118"/>
      <c r="L23" s="115">
        <f>IF(K23="","",VLOOKUP(K23,$N$8:$O$70,2,FALSE))</f>
      </c>
      <c r="M23" s="33"/>
      <c r="N23" s="7"/>
      <c r="O23" s="8">
        <f t="shared" si="0"/>
      </c>
      <c r="P23" s="8">
        <f t="shared" si="1"/>
      </c>
      <c r="Q23" s="9">
        <f t="shared" si="2"/>
      </c>
      <c r="R23" s="3"/>
      <c r="S23" s="4"/>
      <c r="T23" s="4"/>
      <c r="U23" s="112"/>
      <c r="V23" s="113"/>
      <c r="W23" s="112"/>
      <c r="X23" s="113"/>
      <c r="Y23" s="118"/>
      <c r="Z23" s="120"/>
      <c r="AA23" s="112">
        <v>1</v>
      </c>
      <c r="AB23" s="113" t="str">
        <f>IF(AA23="","",VLOOKUP(AA23,$N$8:$O$70,2,FALSE))</f>
        <v>富崎</v>
      </c>
      <c r="AC23" s="112"/>
      <c r="AD23" s="113"/>
      <c r="AE23" s="4"/>
      <c r="AF23" s="4"/>
      <c r="AG23" s="4"/>
      <c r="AH23" s="3">
        <v>16</v>
      </c>
      <c r="AI23" s="19" t="s">
        <v>213</v>
      </c>
      <c r="AJ23" s="19" t="s">
        <v>214</v>
      </c>
      <c r="AK23" s="20" t="s">
        <v>215</v>
      </c>
      <c r="AL23" s="127"/>
      <c r="AM23" s="127"/>
      <c r="AN23" s="127"/>
      <c r="AO23" s="127"/>
      <c r="AP23" s="127"/>
    </row>
    <row r="24" spans="1:42" ht="18.75" thickBot="1">
      <c r="A24" s="112"/>
      <c r="B24" s="113"/>
      <c r="C24" s="112"/>
      <c r="D24" s="113"/>
      <c r="E24" s="114"/>
      <c r="F24" s="115"/>
      <c r="G24" s="118"/>
      <c r="H24" s="157"/>
      <c r="I24" s="118"/>
      <c r="J24" s="115"/>
      <c r="K24" s="118"/>
      <c r="L24" s="157"/>
      <c r="M24" s="33"/>
      <c r="N24" s="7">
        <v>9</v>
      </c>
      <c r="O24" s="27" t="str">
        <f t="shared" si="0"/>
        <v>伊藤</v>
      </c>
      <c r="P24" s="27" t="str">
        <f t="shared" si="1"/>
        <v>潤</v>
      </c>
      <c r="Q24" s="28" t="str">
        <f t="shared" si="2"/>
        <v>(佐・佐賀GTC)</v>
      </c>
      <c r="R24" s="3"/>
      <c r="S24" s="4"/>
      <c r="T24" s="4"/>
      <c r="U24" s="112"/>
      <c r="V24" s="113"/>
      <c r="W24" s="112"/>
      <c r="X24" s="113"/>
      <c r="Y24" s="118"/>
      <c r="Z24" s="120"/>
      <c r="AA24" s="169">
        <v>84</v>
      </c>
      <c r="AB24" s="170"/>
      <c r="AC24" s="112"/>
      <c r="AD24" s="113"/>
      <c r="AE24" s="4"/>
      <c r="AF24" s="4"/>
      <c r="AG24" s="4"/>
      <c r="AH24" s="3">
        <v>17</v>
      </c>
      <c r="AI24" s="19" t="s">
        <v>216</v>
      </c>
      <c r="AJ24" s="19" t="s">
        <v>217</v>
      </c>
      <c r="AK24" s="20" t="s">
        <v>218</v>
      </c>
      <c r="AL24" s="127"/>
      <c r="AM24" s="127"/>
      <c r="AN24" s="127"/>
      <c r="AO24" s="127"/>
      <c r="AP24" s="127"/>
    </row>
    <row r="25" spans="1:42" ht="18.75" thickBot="1">
      <c r="A25" s="112"/>
      <c r="B25" s="113"/>
      <c r="C25" s="112"/>
      <c r="D25" s="113"/>
      <c r="E25" s="114"/>
      <c r="F25" s="115"/>
      <c r="G25" s="118"/>
      <c r="H25" s="156"/>
      <c r="I25" s="118"/>
      <c r="J25" s="115"/>
      <c r="K25" s="118"/>
      <c r="L25" s="115"/>
      <c r="M25" s="33"/>
      <c r="N25" s="21"/>
      <c r="O25" s="8">
        <f t="shared" si="0"/>
      </c>
      <c r="P25" s="8">
        <f t="shared" si="1"/>
      </c>
      <c r="Q25" s="9">
        <f t="shared" si="2"/>
      </c>
      <c r="R25" s="22"/>
      <c r="S25" s="23"/>
      <c r="T25" s="24"/>
      <c r="U25" s="118">
        <v>9</v>
      </c>
      <c r="V25" s="113" t="str">
        <f>IF(U25="","",VLOOKUP(U25,$N$8:$O$70,2,FALSE))</f>
        <v>伊藤</v>
      </c>
      <c r="W25" s="112"/>
      <c r="X25" s="113"/>
      <c r="Y25" s="118"/>
      <c r="Z25" s="120"/>
      <c r="AA25" s="118"/>
      <c r="AB25" s="120"/>
      <c r="AC25" s="112"/>
      <c r="AD25" s="113"/>
      <c r="AE25" s="4"/>
      <c r="AF25" s="4"/>
      <c r="AG25" s="4"/>
      <c r="AH25" s="3">
        <v>18</v>
      </c>
      <c r="AI25" s="19" t="s">
        <v>219</v>
      </c>
      <c r="AJ25" s="19" t="s">
        <v>220</v>
      </c>
      <c r="AK25" s="20" t="s">
        <v>221</v>
      </c>
      <c r="AL25" s="127"/>
      <c r="AM25" s="127"/>
      <c r="AN25" s="127"/>
      <c r="AO25" s="127"/>
      <c r="AP25" s="127"/>
    </row>
    <row r="26" spans="1:42" ht="18.75" thickBot="1">
      <c r="A26" s="112"/>
      <c r="B26" s="113"/>
      <c r="C26" s="112"/>
      <c r="D26" s="113"/>
      <c r="E26" s="114"/>
      <c r="F26" s="115"/>
      <c r="G26" s="118"/>
      <c r="H26" s="115"/>
      <c r="I26" s="118"/>
      <c r="J26" s="115"/>
      <c r="K26" s="118"/>
      <c r="L26" s="115"/>
      <c r="M26" s="154"/>
      <c r="N26" s="26">
        <v>10</v>
      </c>
      <c r="O26" s="27" t="str">
        <f t="shared" si="0"/>
        <v>濱野</v>
      </c>
      <c r="P26" s="27" t="str">
        <f t="shared" si="1"/>
        <v>亮</v>
      </c>
      <c r="Q26" s="28" t="str">
        <f t="shared" si="2"/>
        <v>(福・中央ｲﾝﾄﾞｱ）</v>
      </c>
      <c r="R26" s="29"/>
      <c r="S26" s="30"/>
      <c r="T26" s="31"/>
      <c r="U26" s="169">
        <v>81</v>
      </c>
      <c r="V26" s="170"/>
      <c r="W26" s="112"/>
      <c r="X26" s="113"/>
      <c r="Y26" s="118"/>
      <c r="Z26" s="120"/>
      <c r="AA26" s="118"/>
      <c r="AB26" s="120"/>
      <c r="AC26" s="112"/>
      <c r="AD26" s="113"/>
      <c r="AE26" s="4"/>
      <c r="AF26" s="4"/>
      <c r="AG26" s="4"/>
      <c r="AH26" s="3">
        <v>19</v>
      </c>
      <c r="AI26" s="19" t="s">
        <v>445</v>
      </c>
      <c r="AJ26" s="19" t="s">
        <v>446</v>
      </c>
      <c r="AK26" s="20" t="s">
        <v>116</v>
      </c>
      <c r="AL26" s="127"/>
      <c r="AM26" s="127"/>
      <c r="AN26" s="127"/>
      <c r="AO26" s="127"/>
      <c r="AP26" s="127"/>
    </row>
    <row r="27" spans="1:42" ht="18.75" thickBot="1">
      <c r="A27" s="112"/>
      <c r="B27" s="113"/>
      <c r="C27" s="112"/>
      <c r="D27" s="113"/>
      <c r="E27" s="114"/>
      <c r="F27" s="115"/>
      <c r="G27" s="118"/>
      <c r="H27" s="115"/>
      <c r="I27" s="118"/>
      <c r="J27" s="115"/>
      <c r="K27" s="155"/>
      <c r="L27" s="156">
        <f>IF(K27="","",VLOOKUP(K27,$N$8:$O$70,2,FALSE))</f>
      </c>
      <c r="M27" s="138"/>
      <c r="N27" s="7"/>
      <c r="O27" s="8">
        <f t="shared" si="0"/>
      </c>
      <c r="P27" s="8">
        <f t="shared" si="1"/>
      </c>
      <c r="Q27" s="9">
        <f t="shared" si="2"/>
      </c>
      <c r="R27" s="3"/>
      <c r="S27" s="4"/>
      <c r="T27" s="4"/>
      <c r="U27" s="118"/>
      <c r="V27" s="120"/>
      <c r="W27" s="112">
        <v>9</v>
      </c>
      <c r="X27" s="113" t="str">
        <f>IF(W27="","",VLOOKUP(W27,$N$8:$O$70,2,FALSE))</f>
        <v>伊藤</v>
      </c>
      <c r="Y27" s="118"/>
      <c r="Z27" s="120"/>
      <c r="AA27" s="118"/>
      <c r="AB27" s="120"/>
      <c r="AC27" s="112"/>
      <c r="AD27" s="113"/>
      <c r="AE27" s="4"/>
      <c r="AF27" s="4"/>
      <c r="AG27" s="4"/>
      <c r="AH27" s="3">
        <v>20</v>
      </c>
      <c r="AI27" s="19" t="s">
        <v>222</v>
      </c>
      <c r="AJ27" s="19" t="s">
        <v>223</v>
      </c>
      <c r="AK27" s="20" t="s">
        <v>224</v>
      </c>
      <c r="AL27" s="127"/>
      <c r="AM27" s="127"/>
      <c r="AN27" s="127"/>
      <c r="AO27" s="127"/>
      <c r="AP27" s="127"/>
    </row>
    <row r="28" spans="1:42" ht="18.75" thickBot="1">
      <c r="A28" s="112"/>
      <c r="B28" s="113"/>
      <c r="C28" s="112">
        <v>25</v>
      </c>
      <c r="D28" s="113" t="str">
        <f>IF(C28="","",VLOOKUP(C28,$N$8:$O$70,2,FALSE))</f>
        <v>村下</v>
      </c>
      <c r="E28" s="114"/>
      <c r="F28" s="115"/>
      <c r="G28" s="118"/>
      <c r="H28" s="115"/>
      <c r="I28" s="118"/>
      <c r="J28" s="115"/>
      <c r="K28" s="167"/>
      <c r="L28" s="168"/>
      <c r="M28" s="33"/>
      <c r="N28" s="7">
        <v>11</v>
      </c>
      <c r="O28" s="27" t="str">
        <f t="shared" si="0"/>
        <v>坂本</v>
      </c>
      <c r="P28" s="27" t="str">
        <f t="shared" si="1"/>
        <v>大地</v>
      </c>
      <c r="Q28" s="28" t="str">
        <f t="shared" si="2"/>
        <v>(熊・ｸﾗｰｼﾞｭTC）</v>
      </c>
      <c r="R28" s="3"/>
      <c r="S28" s="4"/>
      <c r="T28" s="4"/>
      <c r="U28" s="118"/>
      <c r="V28" s="120"/>
      <c r="W28" s="169">
        <v>83</v>
      </c>
      <c r="X28" s="170"/>
      <c r="Y28" s="114"/>
      <c r="Z28" s="120"/>
      <c r="AA28" s="118"/>
      <c r="AB28" s="120"/>
      <c r="AC28" s="112"/>
      <c r="AD28" s="113"/>
      <c r="AE28" s="4"/>
      <c r="AF28" s="4"/>
      <c r="AG28" s="4"/>
      <c r="AH28" s="3">
        <v>21</v>
      </c>
      <c r="AI28" s="19" t="s">
        <v>225</v>
      </c>
      <c r="AJ28" s="19" t="s">
        <v>226</v>
      </c>
      <c r="AK28" s="20" t="s">
        <v>227</v>
      </c>
      <c r="AL28" s="127"/>
      <c r="AM28" s="127"/>
      <c r="AN28" s="127"/>
      <c r="AO28" s="127"/>
      <c r="AP28" s="127"/>
    </row>
    <row r="29" spans="1:42" ht="18.75" thickBot="1">
      <c r="A29" s="112"/>
      <c r="B29" s="113"/>
      <c r="C29" s="169">
        <v>83</v>
      </c>
      <c r="D29" s="170"/>
      <c r="E29" s="114"/>
      <c r="F29" s="115"/>
      <c r="G29" s="118"/>
      <c r="H29" s="115"/>
      <c r="I29" s="118"/>
      <c r="J29" s="115">
        <f>IF(I29="","",VLOOKUP(I29,$N$8:$O$70,2,FALSE))</f>
      </c>
      <c r="K29" s="118"/>
      <c r="L29" s="115"/>
      <c r="M29" s="154"/>
      <c r="N29" s="21"/>
      <c r="O29" s="8">
        <f t="shared" si="0"/>
      </c>
      <c r="P29" s="8">
        <f t="shared" si="1"/>
      </c>
      <c r="Q29" s="9">
        <f t="shared" si="2"/>
      </c>
      <c r="R29" s="22"/>
      <c r="S29" s="23"/>
      <c r="T29" s="24"/>
      <c r="U29" s="121">
        <v>11</v>
      </c>
      <c r="V29" s="122" t="str">
        <f>IF(U29="","",VLOOKUP(U29,$N$8:$O$70,2,FALSE))</f>
        <v>坂本</v>
      </c>
      <c r="W29" s="118"/>
      <c r="X29" s="120"/>
      <c r="Y29" s="114"/>
      <c r="Z29" s="120"/>
      <c r="AA29" s="118"/>
      <c r="AB29" s="120"/>
      <c r="AC29" s="112"/>
      <c r="AD29" s="113"/>
      <c r="AE29" s="4"/>
      <c r="AF29" s="4"/>
      <c r="AG29" s="4"/>
      <c r="AH29" s="3">
        <v>22</v>
      </c>
      <c r="AI29" s="19" t="s">
        <v>171</v>
      </c>
      <c r="AJ29" s="19" t="s">
        <v>228</v>
      </c>
      <c r="AK29" s="20" t="s">
        <v>229</v>
      </c>
      <c r="AL29" s="127"/>
      <c r="AM29" s="127"/>
      <c r="AN29" s="127"/>
      <c r="AO29" s="127"/>
      <c r="AP29" s="127"/>
    </row>
    <row r="30" spans="1:42" ht="18.75" thickBot="1">
      <c r="A30" s="112"/>
      <c r="B30" s="113"/>
      <c r="C30" s="114"/>
      <c r="D30" s="120"/>
      <c r="E30" s="114"/>
      <c r="F30" s="115"/>
      <c r="G30" s="118"/>
      <c r="H30" s="115"/>
      <c r="I30" s="167"/>
      <c r="J30" s="168"/>
      <c r="K30" s="118"/>
      <c r="L30" s="115"/>
      <c r="M30" s="154"/>
      <c r="N30" s="26">
        <v>12</v>
      </c>
      <c r="O30" s="27" t="str">
        <f t="shared" si="0"/>
        <v>大田尾</v>
      </c>
      <c r="P30" s="27" t="str">
        <f t="shared" si="1"/>
        <v>修造</v>
      </c>
      <c r="Q30" s="28" t="str">
        <f t="shared" si="2"/>
        <v>(佐･佐賀GTC)</v>
      </c>
      <c r="R30" s="29"/>
      <c r="S30" s="30"/>
      <c r="T30" s="31"/>
      <c r="U30" s="169">
        <v>83</v>
      </c>
      <c r="V30" s="166"/>
      <c r="W30" s="118"/>
      <c r="X30" s="120"/>
      <c r="Y30" s="114"/>
      <c r="Z30" s="120"/>
      <c r="AA30" s="118"/>
      <c r="AB30" s="120"/>
      <c r="AC30" s="112"/>
      <c r="AD30" s="113"/>
      <c r="AE30" s="4"/>
      <c r="AF30" s="4"/>
      <c r="AG30" s="4"/>
      <c r="AH30" s="3">
        <v>23</v>
      </c>
      <c r="AI30" s="19" t="s">
        <v>230</v>
      </c>
      <c r="AJ30" s="19" t="s">
        <v>231</v>
      </c>
      <c r="AK30" s="20" t="s">
        <v>232</v>
      </c>
      <c r="AL30" s="127"/>
      <c r="AM30" s="127"/>
      <c r="AN30" s="127"/>
      <c r="AO30" s="127"/>
      <c r="AP30" s="127"/>
    </row>
    <row r="31" spans="1:42" ht="18.75" thickBot="1">
      <c r="A31" s="112"/>
      <c r="B31" s="113"/>
      <c r="C31" s="114"/>
      <c r="D31" s="115"/>
      <c r="E31" s="114"/>
      <c r="F31" s="115"/>
      <c r="G31" s="118"/>
      <c r="H31" s="115"/>
      <c r="I31" s="118"/>
      <c r="J31" s="115"/>
      <c r="K31" s="118"/>
      <c r="L31" s="115">
        <f>IF(K31="","",VLOOKUP(K31,$N$8:$O$70,2,FALSE))</f>
      </c>
      <c r="M31" s="33"/>
      <c r="N31" s="7"/>
      <c r="O31" s="8">
        <f t="shared" si="0"/>
      </c>
      <c r="P31" s="8">
        <f t="shared" si="1"/>
      </c>
      <c r="Q31" s="9">
        <f t="shared" si="2"/>
      </c>
      <c r="R31" s="3"/>
      <c r="S31" s="4"/>
      <c r="T31" s="4"/>
      <c r="U31" s="112"/>
      <c r="V31" s="113"/>
      <c r="W31" s="118"/>
      <c r="X31" s="120"/>
      <c r="Y31" s="116">
        <v>9</v>
      </c>
      <c r="Z31" s="122" t="str">
        <f>IF(Y31="","",VLOOKUP(Y31,$N$8:$O$70,2,FALSE))</f>
        <v>伊藤</v>
      </c>
      <c r="AA31" s="118"/>
      <c r="AB31" s="120"/>
      <c r="AC31" s="112"/>
      <c r="AD31" s="113"/>
      <c r="AE31" s="4"/>
      <c r="AF31" s="4"/>
      <c r="AG31" s="4"/>
      <c r="AH31" s="3">
        <v>24</v>
      </c>
      <c r="AI31" s="34" t="s">
        <v>233</v>
      </c>
      <c r="AJ31" s="34" t="s">
        <v>234</v>
      </c>
      <c r="AK31" s="35" t="s">
        <v>175</v>
      </c>
      <c r="AL31" s="127"/>
      <c r="AM31" s="127"/>
      <c r="AN31" s="127"/>
      <c r="AO31" s="127"/>
      <c r="AP31" s="127"/>
    </row>
    <row r="32" spans="1:42" ht="18.75" thickBot="1">
      <c r="A32" s="112"/>
      <c r="B32" s="113"/>
      <c r="C32" s="114"/>
      <c r="D32" s="115"/>
      <c r="E32" s="114"/>
      <c r="F32" s="115"/>
      <c r="G32" s="118"/>
      <c r="H32" s="115"/>
      <c r="I32" s="118"/>
      <c r="J32" s="115"/>
      <c r="K32" s="118"/>
      <c r="L32" s="157"/>
      <c r="M32" s="33"/>
      <c r="N32" s="26">
        <v>13</v>
      </c>
      <c r="O32" s="27" t="str">
        <f t="shared" si="0"/>
        <v>柳</v>
      </c>
      <c r="P32" s="27" t="str">
        <f t="shared" si="1"/>
        <v>和貴</v>
      </c>
      <c r="Q32" s="28" t="str">
        <f t="shared" si="2"/>
        <v>(長・ｸﾞﾘ-ﾝﾊﾟﾙ)</v>
      </c>
      <c r="R32" s="3"/>
      <c r="S32" s="4"/>
      <c r="T32" s="4"/>
      <c r="U32" s="112"/>
      <c r="V32" s="113"/>
      <c r="W32" s="118"/>
      <c r="X32" s="120"/>
      <c r="Y32" s="169">
        <v>80</v>
      </c>
      <c r="Z32" s="166"/>
      <c r="AA32" s="118"/>
      <c r="AB32" s="120"/>
      <c r="AC32" s="112"/>
      <c r="AD32" s="113"/>
      <c r="AE32" s="4"/>
      <c r="AF32" s="4"/>
      <c r="AG32" s="4"/>
      <c r="AH32" s="3">
        <v>25</v>
      </c>
      <c r="AI32" s="19" t="s">
        <v>235</v>
      </c>
      <c r="AJ32" s="19" t="s">
        <v>198</v>
      </c>
      <c r="AK32" s="20" t="s">
        <v>236</v>
      </c>
      <c r="AL32" s="127"/>
      <c r="AM32" s="127"/>
      <c r="AN32" s="127"/>
      <c r="AO32" s="127"/>
      <c r="AP32" s="127"/>
    </row>
    <row r="33" spans="1:42" ht="18.75" thickBot="1">
      <c r="A33" s="112"/>
      <c r="B33" s="113"/>
      <c r="C33" s="114"/>
      <c r="D33" s="115"/>
      <c r="E33" s="114"/>
      <c r="F33" s="115"/>
      <c r="G33" s="118"/>
      <c r="H33" s="115">
        <f>IF(G33="","",VLOOKUP(G33,$N$8:$O$70,2,FALSE))</f>
      </c>
      <c r="I33" s="118"/>
      <c r="J33" s="115"/>
      <c r="K33" s="118"/>
      <c r="L33" s="115"/>
      <c r="M33" s="33"/>
      <c r="N33" s="21"/>
      <c r="O33" s="8">
        <f t="shared" si="0"/>
      </c>
      <c r="P33" s="8">
        <f t="shared" si="1"/>
      </c>
      <c r="Q33" s="9">
        <f t="shared" si="2"/>
      </c>
      <c r="R33" s="22"/>
      <c r="S33" s="23"/>
      <c r="T33" s="24"/>
      <c r="U33" s="118">
        <v>13</v>
      </c>
      <c r="V33" s="113" t="str">
        <f>IF(U33="","",VLOOKUP(U33,$N$8:$O$70,2,FALSE))</f>
        <v>柳</v>
      </c>
      <c r="W33" s="118"/>
      <c r="X33" s="120"/>
      <c r="Y33" s="114"/>
      <c r="Z33" s="113"/>
      <c r="AA33" s="118"/>
      <c r="AB33" s="120"/>
      <c r="AC33" s="112"/>
      <c r="AD33" s="113"/>
      <c r="AE33" s="4"/>
      <c r="AF33" s="4"/>
      <c r="AG33" s="4"/>
      <c r="AH33" s="3">
        <v>26</v>
      </c>
      <c r="AI33" s="19" t="s">
        <v>237</v>
      </c>
      <c r="AJ33" s="19" t="s">
        <v>238</v>
      </c>
      <c r="AK33" s="20" t="s">
        <v>239</v>
      </c>
      <c r="AL33" s="127"/>
      <c r="AM33" s="127"/>
      <c r="AN33" s="127"/>
      <c r="AO33" s="127"/>
      <c r="AP33" s="127"/>
    </row>
    <row r="34" spans="1:42" ht="18.75" thickBot="1">
      <c r="A34" s="112"/>
      <c r="B34" s="113"/>
      <c r="C34" s="114"/>
      <c r="D34" s="115"/>
      <c r="E34" s="114"/>
      <c r="F34" s="115"/>
      <c r="G34" s="167"/>
      <c r="H34" s="168"/>
      <c r="I34" s="118"/>
      <c r="J34" s="115"/>
      <c r="K34" s="118"/>
      <c r="L34" s="115"/>
      <c r="M34" s="154"/>
      <c r="N34" s="26">
        <v>14</v>
      </c>
      <c r="O34" s="27" t="str">
        <f t="shared" si="0"/>
        <v>籾木</v>
      </c>
      <c r="P34" s="27" t="str">
        <f t="shared" si="1"/>
        <v>一亨</v>
      </c>
      <c r="Q34" s="28" t="str">
        <f t="shared" si="2"/>
        <v>(宮･HIRO Jr)</v>
      </c>
      <c r="R34" s="29"/>
      <c r="S34" s="30"/>
      <c r="T34" s="31"/>
      <c r="U34" s="169">
        <v>86</v>
      </c>
      <c r="V34" s="170"/>
      <c r="W34" s="118"/>
      <c r="X34" s="120"/>
      <c r="Y34" s="114"/>
      <c r="Z34" s="113"/>
      <c r="AA34" s="118"/>
      <c r="AB34" s="120"/>
      <c r="AC34" s="112"/>
      <c r="AD34" s="113"/>
      <c r="AE34" s="4"/>
      <c r="AF34" s="4"/>
      <c r="AG34" s="4"/>
      <c r="AH34" s="3">
        <v>27</v>
      </c>
      <c r="AI34" s="19" t="s">
        <v>240</v>
      </c>
      <c r="AJ34" s="19" t="s">
        <v>241</v>
      </c>
      <c r="AK34" s="20" t="s">
        <v>242</v>
      </c>
      <c r="AL34" s="127"/>
      <c r="AM34" s="127"/>
      <c r="AN34" s="127"/>
      <c r="AO34" s="127"/>
      <c r="AP34" s="127"/>
    </row>
    <row r="35" spans="1:42" ht="18.75" thickBot="1">
      <c r="A35" s="112"/>
      <c r="B35" s="113"/>
      <c r="C35" s="114"/>
      <c r="D35" s="115"/>
      <c r="E35" s="114"/>
      <c r="F35" s="115"/>
      <c r="G35" s="118"/>
      <c r="H35" s="115"/>
      <c r="I35" s="118"/>
      <c r="J35" s="115"/>
      <c r="K35" s="155"/>
      <c r="L35" s="156">
        <f>IF(K35="","",VLOOKUP(K35,$N$8:$O$70,2,FALSE))</f>
      </c>
      <c r="M35" s="138"/>
      <c r="N35" s="7"/>
      <c r="O35" s="8">
        <f t="shared" si="0"/>
      </c>
      <c r="P35" s="8">
        <f t="shared" si="1"/>
      </c>
      <c r="Q35" s="9">
        <f t="shared" si="2"/>
      </c>
      <c r="R35" s="3"/>
      <c r="S35" s="4"/>
      <c r="T35" s="4"/>
      <c r="U35" s="118"/>
      <c r="V35" s="120"/>
      <c r="W35" s="121">
        <v>16</v>
      </c>
      <c r="X35" s="122" t="str">
        <f>IF(W35="","",VLOOKUP(W35,$N$8:$O$70,2,FALSE))</f>
        <v>神里</v>
      </c>
      <c r="Y35" s="114"/>
      <c r="Z35" s="113"/>
      <c r="AA35" s="118"/>
      <c r="AB35" s="120"/>
      <c r="AC35" s="112"/>
      <c r="AD35" s="113"/>
      <c r="AE35" s="4"/>
      <c r="AF35" s="4"/>
      <c r="AG35" s="4"/>
      <c r="AH35" s="3">
        <v>28</v>
      </c>
      <c r="AI35" s="19" t="s">
        <v>243</v>
      </c>
      <c r="AJ35" s="19" t="s">
        <v>244</v>
      </c>
      <c r="AK35" s="20" t="s">
        <v>187</v>
      </c>
      <c r="AL35" s="127"/>
      <c r="AM35" s="127"/>
      <c r="AN35" s="127"/>
      <c r="AO35" s="127"/>
      <c r="AP35" s="127"/>
    </row>
    <row r="36" spans="1:42" ht="18.75" thickBot="1">
      <c r="A36" s="112"/>
      <c r="B36" s="113"/>
      <c r="C36" s="114"/>
      <c r="D36" s="115"/>
      <c r="E36" s="116">
        <v>16</v>
      </c>
      <c r="F36" s="117" t="str">
        <f>IF(E36="","",VLOOKUP(E36,$N$8:$O$70,2,FALSE))</f>
        <v>神里</v>
      </c>
      <c r="G36" s="118"/>
      <c r="H36" s="115"/>
      <c r="I36" s="118"/>
      <c r="J36" s="115"/>
      <c r="K36" s="167"/>
      <c r="L36" s="168"/>
      <c r="M36" s="33"/>
      <c r="N36" s="26">
        <v>15</v>
      </c>
      <c r="O36" s="27" t="str">
        <f t="shared" si="0"/>
        <v>江口</v>
      </c>
      <c r="P36" s="27" t="str">
        <f t="shared" si="1"/>
        <v>遼</v>
      </c>
      <c r="Q36" s="28" t="str">
        <f t="shared" si="2"/>
        <v>(佐・佐賀GTC)</v>
      </c>
      <c r="R36" s="3"/>
      <c r="S36" s="4"/>
      <c r="T36" s="4"/>
      <c r="U36" s="118"/>
      <c r="V36" s="120"/>
      <c r="W36" s="169">
        <v>84</v>
      </c>
      <c r="X36" s="166"/>
      <c r="Y36" s="112"/>
      <c r="Z36" s="113"/>
      <c r="AA36" s="118"/>
      <c r="AB36" s="120"/>
      <c r="AC36" s="112"/>
      <c r="AD36" s="113"/>
      <c r="AE36" s="4"/>
      <c r="AF36" s="4"/>
      <c r="AG36" s="4"/>
      <c r="AH36" s="3">
        <v>29</v>
      </c>
      <c r="AI36" s="153" t="s">
        <v>245</v>
      </c>
      <c r="AJ36" s="153" t="s">
        <v>246</v>
      </c>
      <c r="AK36" s="153" t="s">
        <v>247</v>
      </c>
      <c r="AM36" s="127"/>
      <c r="AN36" s="127"/>
      <c r="AO36" s="127"/>
      <c r="AP36" s="127"/>
    </row>
    <row r="37" spans="1:42" ht="18.75" thickBot="1">
      <c r="A37" s="112"/>
      <c r="B37" s="113"/>
      <c r="C37" s="114"/>
      <c r="D37" s="115"/>
      <c r="E37" s="165"/>
      <c r="F37" s="166"/>
      <c r="G37" s="118"/>
      <c r="H37" s="115"/>
      <c r="I37" s="118"/>
      <c r="J37" s="115">
        <f>IF(I37="","",VLOOKUP(I37,$N$8:$O$70,2,FALSE))</f>
      </c>
      <c r="K37" s="118"/>
      <c r="L37" s="115"/>
      <c r="M37" s="154"/>
      <c r="N37" s="21"/>
      <c r="O37" s="8">
        <f t="shared" si="0"/>
      </c>
      <c r="P37" s="8">
        <f t="shared" si="1"/>
      </c>
      <c r="Q37" s="9">
        <f t="shared" si="2"/>
      </c>
      <c r="R37" s="22"/>
      <c r="S37" s="23"/>
      <c r="T37" s="24"/>
      <c r="U37" s="121">
        <v>16</v>
      </c>
      <c r="V37" s="122" t="str">
        <f>IF(U37="","",VLOOKUP(U37,$N$8:$O$70,2,FALSE))</f>
        <v>神里</v>
      </c>
      <c r="W37" s="112"/>
      <c r="X37" s="113"/>
      <c r="Y37" s="112"/>
      <c r="Z37" s="113"/>
      <c r="AA37" s="118"/>
      <c r="AB37" s="120"/>
      <c r="AC37" s="112"/>
      <c r="AD37" s="113"/>
      <c r="AE37" s="4"/>
      <c r="AF37" s="4"/>
      <c r="AG37" s="4"/>
      <c r="AH37" s="3">
        <v>30</v>
      </c>
      <c r="AI37" s="19" t="s">
        <v>248</v>
      </c>
      <c r="AJ37" s="19" t="s">
        <v>249</v>
      </c>
      <c r="AK37" s="20" t="s">
        <v>250</v>
      </c>
      <c r="AL37" s="127"/>
      <c r="AM37" s="127"/>
      <c r="AN37" s="127"/>
      <c r="AO37" s="127"/>
      <c r="AP37" s="127"/>
    </row>
    <row r="38" spans="1:42" ht="18.75" thickBot="1">
      <c r="A38" s="112"/>
      <c r="B38" s="113"/>
      <c r="C38" s="114"/>
      <c r="D38" s="115"/>
      <c r="E38" s="112"/>
      <c r="F38" s="113"/>
      <c r="G38" s="118"/>
      <c r="H38" s="115"/>
      <c r="I38" s="167"/>
      <c r="J38" s="168"/>
      <c r="K38" s="118"/>
      <c r="L38" s="115"/>
      <c r="M38" s="154"/>
      <c r="N38" s="26">
        <v>16</v>
      </c>
      <c r="O38" s="27" t="str">
        <f t="shared" si="0"/>
        <v>神里</v>
      </c>
      <c r="P38" s="27" t="str">
        <f t="shared" si="1"/>
        <v>賢蔵</v>
      </c>
      <c r="Q38" s="28" t="str">
        <f t="shared" si="2"/>
        <v>(沖・首里ﾛｲﾔﾙTC）</v>
      </c>
      <c r="R38" s="29"/>
      <c r="S38" s="30"/>
      <c r="T38" s="31"/>
      <c r="U38" s="169">
        <v>82</v>
      </c>
      <c r="V38" s="166"/>
      <c r="W38" s="112"/>
      <c r="X38" s="113"/>
      <c r="Y38" s="112"/>
      <c r="Z38" s="113"/>
      <c r="AA38" s="118"/>
      <c r="AB38" s="120"/>
      <c r="AC38" s="112"/>
      <c r="AD38" s="113"/>
      <c r="AE38" s="4"/>
      <c r="AF38" s="4"/>
      <c r="AG38" s="4"/>
      <c r="AH38" s="3">
        <v>31</v>
      </c>
      <c r="AI38" s="19" t="s">
        <v>251</v>
      </c>
      <c r="AJ38" s="19" t="s">
        <v>252</v>
      </c>
      <c r="AK38" s="20" t="s">
        <v>253</v>
      </c>
      <c r="AL38" s="127"/>
      <c r="AM38" s="127"/>
      <c r="AN38" s="127"/>
      <c r="AO38" s="127"/>
      <c r="AP38" s="127"/>
    </row>
    <row r="39" spans="1:42" ht="18.75" thickBot="1">
      <c r="A39" s="112"/>
      <c r="B39" s="113"/>
      <c r="C39" s="114"/>
      <c r="D39" s="115"/>
      <c r="E39" s="112"/>
      <c r="F39" s="113"/>
      <c r="G39" s="118"/>
      <c r="H39" s="115">
        <f>IF(G39="","",VLOOKUP(G39,$N$8:$O$70,2,FALSE))</f>
      </c>
      <c r="I39" s="118"/>
      <c r="J39" s="115"/>
      <c r="K39" s="118"/>
      <c r="L39" s="115">
        <f>IF(K39="","",VLOOKUP(K39,$N$8:$O$70,2,FALSE))</f>
      </c>
      <c r="M39" s="33"/>
      <c r="N39" s="7"/>
      <c r="O39" s="8">
        <f t="shared" si="0"/>
      </c>
      <c r="P39" s="8">
        <f t="shared" si="1"/>
      </c>
      <c r="Q39" s="9">
        <f t="shared" si="2"/>
      </c>
      <c r="R39" s="3"/>
      <c r="S39" s="4"/>
      <c r="T39" s="4"/>
      <c r="U39" s="112"/>
      <c r="V39" s="113"/>
      <c r="W39" s="112"/>
      <c r="X39" s="113"/>
      <c r="Y39" s="112"/>
      <c r="Z39" s="113"/>
      <c r="AA39" s="118"/>
      <c r="AB39" s="120"/>
      <c r="AC39" s="116">
        <v>32</v>
      </c>
      <c r="AD39" s="117" t="str">
        <f>IF(AC39="","",VLOOKUP(AC39,$N$8:$O$70,2,FALSE))</f>
        <v>熊谷</v>
      </c>
      <c r="AE39" s="4"/>
      <c r="AF39" s="4"/>
      <c r="AG39" s="4"/>
      <c r="AH39" s="3">
        <v>32</v>
      </c>
      <c r="AI39" s="19" t="s">
        <v>254</v>
      </c>
      <c r="AJ39" s="19" t="s">
        <v>255</v>
      </c>
      <c r="AK39" s="20" t="s">
        <v>256</v>
      </c>
      <c r="AL39" s="127"/>
      <c r="AM39" s="127"/>
      <c r="AN39" s="127"/>
      <c r="AO39" s="127"/>
      <c r="AP39" s="127"/>
    </row>
    <row r="40" spans="1:42" ht="18.75" thickBot="1">
      <c r="A40" s="112"/>
      <c r="B40" s="113"/>
      <c r="C40" s="114"/>
      <c r="D40" s="115"/>
      <c r="E40" s="112"/>
      <c r="F40" s="113"/>
      <c r="G40" s="118"/>
      <c r="H40" s="157"/>
      <c r="I40" s="118"/>
      <c r="J40" s="115"/>
      <c r="K40" s="118"/>
      <c r="L40" s="157"/>
      <c r="M40" s="33"/>
      <c r="N40" s="26">
        <v>17</v>
      </c>
      <c r="O40" s="27" t="str">
        <f t="shared" si="0"/>
        <v>片山</v>
      </c>
      <c r="P40" s="27" t="str">
        <f t="shared" si="1"/>
        <v>翔</v>
      </c>
      <c r="Q40" s="28" t="str">
        <f t="shared" si="2"/>
        <v>(福・大川ﾃﾆｽ協会)</v>
      </c>
      <c r="R40" s="3"/>
      <c r="S40" s="4"/>
      <c r="T40" s="4"/>
      <c r="U40" s="112"/>
      <c r="V40" s="113"/>
      <c r="W40" s="112"/>
      <c r="X40" s="113"/>
      <c r="Y40" s="112"/>
      <c r="Z40" s="113"/>
      <c r="AA40" s="118"/>
      <c r="AB40" s="120"/>
      <c r="AC40" s="174" t="s">
        <v>441</v>
      </c>
      <c r="AD40" s="175"/>
      <c r="AE40" s="4"/>
      <c r="AF40" s="4"/>
      <c r="AG40" s="4"/>
      <c r="AH40" s="3" t="s">
        <v>257</v>
      </c>
      <c r="AI40" s="146" t="s">
        <v>258</v>
      </c>
      <c r="AJ40" s="146" t="s">
        <v>259</v>
      </c>
      <c r="AK40" s="146" t="s">
        <v>260</v>
      </c>
      <c r="AL40" s="127"/>
      <c r="AM40" s="127"/>
      <c r="AN40" s="127"/>
      <c r="AO40" s="127"/>
      <c r="AP40" s="127"/>
    </row>
    <row r="41" spans="1:42" ht="18.75" thickBot="1">
      <c r="A41" s="112"/>
      <c r="B41" s="113"/>
      <c r="C41" s="114"/>
      <c r="D41" s="115"/>
      <c r="E41" s="112"/>
      <c r="F41" s="113"/>
      <c r="G41" s="118"/>
      <c r="H41" s="115"/>
      <c r="I41" s="118"/>
      <c r="J41" s="115"/>
      <c r="K41" s="118"/>
      <c r="L41" s="115"/>
      <c r="M41" s="33"/>
      <c r="N41" s="21"/>
      <c r="O41" s="8">
        <f t="shared" si="0"/>
      </c>
      <c r="P41" s="8">
        <f t="shared" si="1"/>
      </c>
      <c r="Q41" s="9">
        <f t="shared" si="2"/>
      </c>
      <c r="R41" s="22"/>
      <c r="S41" s="23"/>
      <c r="T41" s="24"/>
      <c r="U41" s="118">
        <v>17</v>
      </c>
      <c r="V41" s="113" t="str">
        <f>IF(U41="","",VLOOKUP(U41,$N$8:$O$70,2,FALSE))</f>
        <v>片山</v>
      </c>
      <c r="W41" s="112"/>
      <c r="X41" s="113"/>
      <c r="Y41" s="112"/>
      <c r="Z41" s="113"/>
      <c r="AA41" s="118"/>
      <c r="AB41" s="120"/>
      <c r="AC41" s="112"/>
      <c r="AD41" s="113"/>
      <c r="AE41" s="4"/>
      <c r="AF41" s="4"/>
      <c r="AG41" s="4"/>
      <c r="AH41" s="3" t="s">
        <v>261</v>
      </c>
      <c r="AI41" s="146" t="s">
        <v>262</v>
      </c>
      <c r="AJ41" s="146" t="s">
        <v>263</v>
      </c>
      <c r="AK41" s="146" t="s">
        <v>264</v>
      </c>
      <c r="AL41" s="127"/>
      <c r="AM41" s="127"/>
      <c r="AN41" s="127"/>
      <c r="AO41" s="127"/>
      <c r="AP41" s="127"/>
    </row>
    <row r="42" spans="1:42" ht="18.75" thickBot="1">
      <c r="A42" s="112"/>
      <c r="B42" s="113"/>
      <c r="C42" s="114"/>
      <c r="D42" s="115"/>
      <c r="E42" s="112"/>
      <c r="F42" s="113"/>
      <c r="G42" s="118"/>
      <c r="H42" s="115"/>
      <c r="I42" s="118"/>
      <c r="J42" s="115"/>
      <c r="K42" s="118"/>
      <c r="L42" s="115"/>
      <c r="M42" s="154"/>
      <c r="N42" s="26">
        <v>18</v>
      </c>
      <c r="O42" s="27" t="str">
        <f t="shared" si="0"/>
        <v>我喜屋</v>
      </c>
      <c r="P42" s="27" t="str">
        <f t="shared" si="1"/>
        <v>司</v>
      </c>
      <c r="Q42" s="28" t="str">
        <f t="shared" si="2"/>
        <v>(沖・沖縄尚学高附中)</v>
      </c>
      <c r="R42" s="29"/>
      <c r="S42" s="30"/>
      <c r="T42" s="31"/>
      <c r="U42" s="169">
        <v>82</v>
      </c>
      <c r="V42" s="170"/>
      <c r="W42" s="112"/>
      <c r="X42" s="113"/>
      <c r="Y42" s="112"/>
      <c r="Z42" s="113"/>
      <c r="AA42" s="118"/>
      <c r="AB42" s="120"/>
      <c r="AC42" s="112"/>
      <c r="AD42" s="113"/>
      <c r="AE42" s="4"/>
      <c r="AF42" s="4"/>
      <c r="AG42" s="4"/>
      <c r="AH42" s="3" t="s">
        <v>265</v>
      </c>
      <c r="AI42" s="36" t="s">
        <v>266</v>
      </c>
      <c r="AJ42" s="127" t="s">
        <v>267</v>
      </c>
      <c r="AK42" s="127" t="s">
        <v>268</v>
      </c>
      <c r="AL42" s="127"/>
      <c r="AM42" s="127"/>
      <c r="AN42" s="127"/>
      <c r="AO42" s="127"/>
      <c r="AP42" s="127"/>
    </row>
    <row r="43" spans="1:42" ht="18.75" thickBot="1">
      <c r="A43" s="112"/>
      <c r="B43" s="113"/>
      <c r="C43" s="114"/>
      <c r="D43" s="115"/>
      <c r="E43" s="112"/>
      <c r="F43" s="113"/>
      <c r="G43" s="118"/>
      <c r="H43" s="115"/>
      <c r="I43" s="118"/>
      <c r="J43" s="115"/>
      <c r="K43" s="155"/>
      <c r="L43" s="156">
        <f>IF(K43="","",VLOOKUP(K43,$N$8:$O$70,2,FALSE))</f>
      </c>
      <c r="M43" s="138"/>
      <c r="N43" s="7"/>
      <c r="O43" s="8" t="s">
        <v>442</v>
      </c>
      <c r="P43" s="8" t="s">
        <v>443</v>
      </c>
      <c r="Q43" s="9" t="s">
        <v>444</v>
      </c>
      <c r="R43" s="3"/>
      <c r="S43" s="4"/>
      <c r="T43" s="4"/>
      <c r="U43" s="118"/>
      <c r="V43" s="120"/>
      <c r="W43" s="112">
        <v>17</v>
      </c>
      <c r="X43" s="113" t="str">
        <f>IF(W43="","",VLOOKUP(W43,$N$8:$O$70,2,FALSE))</f>
        <v>片山</v>
      </c>
      <c r="Y43" s="112"/>
      <c r="Z43" s="113"/>
      <c r="AA43" s="118"/>
      <c r="AB43" s="120"/>
      <c r="AC43" s="112"/>
      <c r="AD43" s="113"/>
      <c r="AE43" s="4"/>
      <c r="AF43" s="4"/>
      <c r="AG43" s="4"/>
      <c r="AH43" s="3" t="s">
        <v>269</v>
      </c>
      <c r="AI43" s="19" t="s">
        <v>270</v>
      </c>
      <c r="AJ43" s="19" t="s">
        <v>271</v>
      </c>
      <c r="AK43" s="20" t="s">
        <v>272</v>
      </c>
      <c r="AL43" s="127"/>
      <c r="AM43" s="127"/>
      <c r="AN43" s="127"/>
      <c r="AO43" s="127"/>
      <c r="AP43" s="127"/>
    </row>
    <row r="44" spans="1:42" ht="18.75" thickBot="1">
      <c r="A44" s="121">
        <v>24</v>
      </c>
      <c r="B44" s="122" t="str">
        <f>IF(A44="","",VLOOKUP(A44,$N$8:$O$70,2,FALSE))</f>
        <v>福本</v>
      </c>
      <c r="C44" s="114"/>
      <c r="D44" s="115"/>
      <c r="E44" s="112"/>
      <c r="F44" s="113"/>
      <c r="G44" s="118"/>
      <c r="H44" s="115"/>
      <c r="I44" s="118"/>
      <c r="J44" s="115"/>
      <c r="K44" s="167"/>
      <c r="L44" s="168"/>
      <c r="M44" s="33"/>
      <c r="N44" s="159">
        <v>19</v>
      </c>
      <c r="O44" s="145" t="str">
        <f t="shared" si="0"/>
        <v>兼子</v>
      </c>
      <c r="P44" s="145" t="str">
        <f t="shared" si="1"/>
        <v>周大</v>
      </c>
      <c r="Q44" s="160" t="str">
        <f t="shared" si="2"/>
        <v>(福・吉田TS）</v>
      </c>
      <c r="R44" s="161"/>
      <c r="S44" s="162"/>
      <c r="T44" s="4"/>
      <c r="U44" s="118"/>
      <c r="V44" s="120"/>
      <c r="W44" s="169">
        <v>83</v>
      </c>
      <c r="X44" s="170"/>
      <c r="Y44" s="114"/>
      <c r="Z44" s="113"/>
      <c r="AA44" s="118"/>
      <c r="AB44" s="120"/>
      <c r="AC44" s="112"/>
      <c r="AD44" s="113"/>
      <c r="AE44" s="4"/>
      <c r="AF44" s="4"/>
      <c r="AG44" s="4"/>
      <c r="AH44" s="3"/>
      <c r="AI44" s="19"/>
      <c r="AJ44" s="19"/>
      <c r="AK44" s="19"/>
      <c r="AL44" s="127"/>
      <c r="AM44" s="127"/>
      <c r="AN44" s="127"/>
      <c r="AO44" s="127"/>
      <c r="AP44" s="127"/>
    </row>
    <row r="45" spans="1:42" ht="18.75" thickBot="1">
      <c r="A45" s="165">
        <v>81</v>
      </c>
      <c r="B45" s="170"/>
      <c r="C45" s="114"/>
      <c r="D45" s="115"/>
      <c r="E45" s="112"/>
      <c r="F45" s="113"/>
      <c r="G45" s="118"/>
      <c r="H45" s="115"/>
      <c r="I45" s="118"/>
      <c r="J45" s="115">
        <f>IF(I45="","",VLOOKUP(I45,$N$8:$O$70,2,FALSE))</f>
      </c>
      <c r="K45" s="118"/>
      <c r="L45" s="115"/>
      <c r="M45" s="154"/>
      <c r="N45" s="21"/>
      <c r="O45" s="8">
        <f t="shared" si="0"/>
      </c>
      <c r="P45" s="8">
        <f t="shared" si="1"/>
      </c>
      <c r="Q45" s="9">
        <f t="shared" si="2"/>
      </c>
      <c r="R45" s="22"/>
      <c r="S45" s="23"/>
      <c r="T45" s="24"/>
      <c r="U45" s="121">
        <v>20</v>
      </c>
      <c r="V45" s="122" t="str">
        <f>IF(U45="","",VLOOKUP(U45,$N$8:$O$70,2,FALSE))</f>
        <v>横山</v>
      </c>
      <c r="W45" s="118"/>
      <c r="X45" s="120"/>
      <c r="Y45" s="114"/>
      <c r="Z45" s="113"/>
      <c r="AA45" s="118"/>
      <c r="AB45" s="120"/>
      <c r="AC45" s="112"/>
      <c r="AD45" s="113"/>
      <c r="AE45" s="4"/>
      <c r="AF45" s="4"/>
      <c r="AG45" s="4"/>
      <c r="AH45" s="3"/>
      <c r="AI45" s="19"/>
      <c r="AJ45" s="19"/>
      <c r="AK45" s="19"/>
      <c r="AL45" s="127"/>
      <c r="AM45" s="127"/>
      <c r="AN45" s="127"/>
      <c r="AO45" s="127"/>
      <c r="AP45" s="127"/>
    </row>
    <row r="46" spans="1:42" ht="18.75" thickBot="1">
      <c r="A46" s="112"/>
      <c r="B46" s="113"/>
      <c r="C46" s="114"/>
      <c r="D46" s="115"/>
      <c r="E46" s="112"/>
      <c r="F46" s="113"/>
      <c r="G46" s="118"/>
      <c r="H46" s="115"/>
      <c r="I46" s="167"/>
      <c r="J46" s="168"/>
      <c r="K46" s="118"/>
      <c r="L46" s="115"/>
      <c r="M46" s="154"/>
      <c r="N46" s="26">
        <v>20</v>
      </c>
      <c r="O46" s="27" t="str">
        <f t="shared" si="0"/>
        <v>横山</v>
      </c>
      <c r="P46" s="27" t="str">
        <f t="shared" si="1"/>
        <v>良輔</v>
      </c>
      <c r="Q46" s="28" t="str">
        <f t="shared" si="2"/>
        <v>(宮･ﾘｻﾞｰﾌﾞJr)</v>
      </c>
      <c r="R46" s="29"/>
      <c r="S46" s="30"/>
      <c r="T46" s="31"/>
      <c r="U46" s="169">
        <v>81</v>
      </c>
      <c r="V46" s="166"/>
      <c r="W46" s="118"/>
      <c r="X46" s="120"/>
      <c r="Y46" s="114"/>
      <c r="Z46" s="113"/>
      <c r="AA46" s="118"/>
      <c r="AB46" s="120"/>
      <c r="AC46" s="112"/>
      <c r="AD46" s="113"/>
      <c r="AE46" s="4"/>
      <c r="AF46" s="4"/>
      <c r="AG46" s="4"/>
      <c r="AH46" s="3"/>
      <c r="AI46" s="19"/>
      <c r="AJ46" s="19"/>
      <c r="AK46" s="19"/>
      <c r="AL46" s="127"/>
      <c r="AM46" s="127"/>
      <c r="AN46" s="127"/>
      <c r="AO46" s="127"/>
      <c r="AP46" s="127"/>
    </row>
    <row r="47" spans="1:42" ht="18.75" thickBot="1">
      <c r="A47" s="112"/>
      <c r="B47" s="113"/>
      <c r="C47" s="114"/>
      <c r="D47" s="115"/>
      <c r="E47" s="112"/>
      <c r="F47" s="113"/>
      <c r="G47" s="118"/>
      <c r="H47" s="115"/>
      <c r="I47" s="118"/>
      <c r="J47" s="115"/>
      <c r="K47" s="118"/>
      <c r="L47" s="115">
        <f>IF(K47="","",VLOOKUP(K47,$N$8:$O$70,2,FALSE))</f>
      </c>
      <c r="M47" s="33"/>
      <c r="N47" s="7"/>
      <c r="O47" s="8">
        <f t="shared" si="0"/>
      </c>
      <c r="P47" s="8">
        <f t="shared" si="1"/>
      </c>
      <c r="Q47" s="9">
        <f t="shared" si="2"/>
      </c>
      <c r="R47" s="3"/>
      <c r="S47" s="4"/>
      <c r="T47" s="4"/>
      <c r="U47" s="112"/>
      <c r="V47" s="113"/>
      <c r="W47" s="118"/>
      <c r="X47" s="120"/>
      <c r="Y47" s="114">
        <v>17</v>
      </c>
      <c r="Z47" s="113" t="str">
        <f>IF(Y47="","",VLOOKUP(Y47,$N$8:$O$70,2,FALSE))</f>
        <v>片山</v>
      </c>
      <c r="AA47" s="118"/>
      <c r="AB47" s="120"/>
      <c r="AC47" s="112"/>
      <c r="AD47" s="113"/>
      <c r="AE47" s="4"/>
      <c r="AF47" s="4"/>
      <c r="AG47" s="4"/>
      <c r="AH47" s="3"/>
      <c r="AI47" s="19"/>
      <c r="AJ47" s="19"/>
      <c r="AK47" s="19"/>
      <c r="AL47" s="127"/>
      <c r="AM47" s="127"/>
      <c r="AN47" s="127"/>
      <c r="AO47" s="127"/>
      <c r="AP47" s="127"/>
    </row>
    <row r="48" spans="1:42" ht="18.75" thickBot="1">
      <c r="A48" s="112"/>
      <c r="B48" s="113"/>
      <c r="C48" s="114"/>
      <c r="D48" s="115"/>
      <c r="E48" s="112"/>
      <c r="F48" s="113"/>
      <c r="G48" s="118"/>
      <c r="H48" s="115"/>
      <c r="I48" s="118"/>
      <c r="J48" s="115"/>
      <c r="K48" s="118"/>
      <c r="L48" s="157"/>
      <c r="M48" s="33"/>
      <c r="N48" s="26">
        <v>21</v>
      </c>
      <c r="O48" s="27" t="str">
        <f t="shared" si="0"/>
        <v>今富</v>
      </c>
      <c r="P48" s="27" t="str">
        <f t="shared" si="1"/>
        <v>懐</v>
      </c>
      <c r="Q48" s="28" t="str">
        <f t="shared" si="2"/>
        <v>(大・BJ）</v>
      </c>
      <c r="R48" s="29"/>
      <c r="S48" s="4"/>
      <c r="T48" s="4"/>
      <c r="U48" s="112"/>
      <c r="V48" s="113"/>
      <c r="W48" s="118"/>
      <c r="X48" s="120"/>
      <c r="Y48" s="169">
        <v>97</v>
      </c>
      <c r="Z48" s="170"/>
      <c r="AA48" s="118"/>
      <c r="AB48" s="120"/>
      <c r="AC48" s="112"/>
      <c r="AD48" s="113"/>
      <c r="AE48" s="4"/>
      <c r="AF48" s="4"/>
      <c r="AG48" s="4"/>
      <c r="AH48" s="3"/>
      <c r="AI48" s="36" t="s">
        <v>63</v>
      </c>
      <c r="AJ48" s="129"/>
      <c r="AK48" s="129"/>
      <c r="AL48" s="127"/>
      <c r="AM48" s="127"/>
      <c r="AN48" s="127"/>
      <c r="AO48" s="127"/>
      <c r="AP48" s="127"/>
    </row>
    <row r="49" spans="1:42" ht="18.75" thickBot="1">
      <c r="A49" s="112"/>
      <c r="B49" s="113"/>
      <c r="C49" s="114"/>
      <c r="D49" s="115"/>
      <c r="E49" s="112"/>
      <c r="F49" s="113"/>
      <c r="G49" s="118"/>
      <c r="H49" s="115">
        <f>IF(G49="","",VLOOKUP(G49,$N$8:$O$70,2,FALSE))</f>
      </c>
      <c r="I49" s="118"/>
      <c r="J49" s="115"/>
      <c r="K49" s="118"/>
      <c r="L49" s="115"/>
      <c r="M49" s="33"/>
      <c r="N49" s="21"/>
      <c r="O49" s="8">
        <f t="shared" si="0"/>
      </c>
      <c r="P49" s="8">
        <f t="shared" si="1"/>
      </c>
      <c r="Q49" s="9">
        <f t="shared" si="2"/>
      </c>
      <c r="R49" s="25"/>
      <c r="S49" s="23"/>
      <c r="T49" s="24"/>
      <c r="U49" s="118">
        <v>22</v>
      </c>
      <c r="V49" s="113" t="str">
        <f>IF(U49="","",VLOOKUP(U49,$N$8:$O$70,2,FALSE))</f>
        <v>金城</v>
      </c>
      <c r="W49" s="118"/>
      <c r="X49" s="120"/>
      <c r="Y49" s="114"/>
      <c r="Z49" s="120"/>
      <c r="AA49" s="118"/>
      <c r="AB49" s="120"/>
      <c r="AC49" s="112"/>
      <c r="AD49" s="113"/>
      <c r="AE49" s="4"/>
      <c r="AF49" s="4"/>
      <c r="AG49" s="4"/>
      <c r="AH49" s="3"/>
      <c r="AI49" s="4"/>
      <c r="AJ49" s="4"/>
      <c r="AK49" s="4"/>
      <c r="AL49" s="127"/>
      <c r="AM49" s="127"/>
      <c r="AN49" s="127"/>
      <c r="AO49" s="127"/>
      <c r="AP49" s="127"/>
    </row>
    <row r="50" spans="1:42" ht="18.75" thickBot="1">
      <c r="A50" s="112"/>
      <c r="B50" s="113"/>
      <c r="C50" s="114"/>
      <c r="D50" s="115"/>
      <c r="E50" s="112"/>
      <c r="F50" s="113"/>
      <c r="G50" s="167"/>
      <c r="H50" s="168"/>
      <c r="I50" s="118"/>
      <c r="J50" s="115"/>
      <c r="K50" s="118"/>
      <c r="L50" s="115"/>
      <c r="M50" s="154"/>
      <c r="N50" s="26">
        <v>22</v>
      </c>
      <c r="O50" s="27" t="str">
        <f t="shared" si="0"/>
        <v>金城</v>
      </c>
      <c r="P50" s="27" t="str">
        <f t="shared" si="1"/>
        <v>友樹</v>
      </c>
      <c r="Q50" s="28" t="str">
        <f t="shared" si="2"/>
        <v>(沖・沖縄TE）</v>
      </c>
      <c r="R50" s="29"/>
      <c r="S50" s="30"/>
      <c r="T50" s="31"/>
      <c r="U50" s="169">
        <v>83</v>
      </c>
      <c r="V50" s="170"/>
      <c r="W50" s="118"/>
      <c r="X50" s="120"/>
      <c r="Y50" s="114"/>
      <c r="Z50" s="120"/>
      <c r="AA50" s="118"/>
      <c r="AB50" s="120"/>
      <c r="AC50" s="112"/>
      <c r="AD50" s="113"/>
      <c r="AE50" s="4"/>
      <c r="AF50" s="4"/>
      <c r="AG50" s="4"/>
      <c r="AH50" s="3"/>
      <c r="AI50" s="4"/>
      <c r="AJ50" s="4"/>
      <c r="AK50" s="4"/>
      <c r="AL50" s="127"/>
      <c r="AM50" s="127"/>
      <c r="AN50" s="127"/>
      <c r="AO50" s="127"/>
      <c r="AP50" s="127"/>
    </row>
    <row r="51" spans="1:42" ht="18.75" thickBot="1">
      <c r="A51" s="112"/>
      <c r="B51" s="113"/>
      <c r="C51" s="114"/>
      <c r="D51" s="115"/>
      <c r="E51" s="112"/>
      <c r="F51" s="113"/>
      <c r="G51" s="118"/>
      <c r="H51" s="115"/>
      <c r="I51" s="118"/>
      <c r="J51" s="115"/>
      <c r="K51" s="155"/>
      <c r="L51" s="156">
        <f>IF(K51="","",VLOOKUP(K51,$N$8:$O$70,2,FALSE))</f>
      </c>
      <c r="M51" s="138"/>
      <c r="N51" s="7"/>
      <c r="O51" s="8">
        <f t="shared" si="0"/>
      </c>
      <c r="P51" s="8">
        <f t="shared" si="1"/>
      </c>
      <c r="Q51" s="9">
        <f t="shared" si="2"/>
      </c>
      <c r="R51" s="3"/>
      <c r="S51" s="4"/>
      <c r="T51" s="4"/>
      <c r="U51" s="118"/>
      <c r="V51" s="120"/>
      <c r="W51" s="121">
        <v>24</v>
      </c>
      <c r="X51" s="122" t="str">
        <f>IF(W51="","",VLOOKUP(W51,$N$8:$O$70,2,FALSE))</f>
        <v>福本</v>
      </c>
      <c r="Y51" s="114"/>
      <c r="Z51" s="120"/>
      <c r="AA51" s="118"/>
      <c r="AB51" s="120"/>
      <c r="AC51" s="112"/>
      <c r="AD51" s="113"/>
      <c r="AE51" s="4"/>
      <c r="AF51" s="4"/>
      <c r="AG51" s="4"/>
      <c r="AH51" s="3"/>
      <c r="AI51" s="4"/>
      <c r="AJ51" s="4"/>
      <c r="AK51" s="4"/>
      <c r="AL51" s="127"/>
      <c r="AM51" s="127"/>
      <c r="AN51" s="127"/>
      <c r="AO51" s="127"/>
      <c r="AP51" s="127"/>
    </row>
    <row r="52" spans="1:42" ht="18.75" thickBot="1">
      <c r="A52" s="112"/>
      <c r="B52" s="113"/>
      <c r="C52" s="114"/>
      <c r="D52" s="115"/>
      <c r="E52" s="112">
        <v>5</v>
      </c>
      <c r="F52" s="113" t="str">
        <f>IF(E52="","",VLOOKUP(E52,$N$8:$O$70,2,FALSE))</f>
        <v>峯</v>
      </c>
      <c r="G52" s="118"/>
      <c r="H52" s="115"/>
      <c r="I52" s="118"/>
      <c r="J52" s="115"/>
      <c r="K52" s="167"/>
      <c r="L52" s="168"/>
      <c r="M52" s="33"/>
      <c r="N52" s="26">
        <v>23</v>
      </c>
      <c r="O52" s="27" t="str">
        <f t="shared" si="0"/>
        <v>平川</v>
      </c>
      <c r="P52" s="27" t="str">
        <f t="shared" si="1"/>
        <v>泰久</v>
      </c>
      <c r="Q52" s="28" t="str">
        <f t="shared" si="2"/>
        <v>(福・I.S.P）</v>
      </c>
      <c r="R52" s="3"/>
      <c r="S52" s="4"/>
      <c r="T52" s="4"/>
      <c r="U52" s="118"/>
      <c r="V52" s="120"/>
      <c r="W52" s="169">
        <v>80</v>
      </c>
      <c r="X52" s="166"/>
      <c r="Y52" s="118"/>
      <c r="Z52" s="120"/>
      <c r="AA52" s="118"/>
      <c r="AB52" s="120"/>
      <c r="AC52" s="112"/>
      <c r="AD52" s="113"/>
      <c r="AE52" s="4"/>
      <c r="AF52" s="4"/>
      <c r="AG52" s="4"/>
      <c r="AH52" s="3"/>
      <c r="AI52" s="4"/>
      <c r="AJ52" s="4"/>
      <c r="AK52" s="4"/>
      <c r="AL52" s="127"/>
      <c r="AM52" s="127"/>
      <c r="AN52" s="127"/>
      <c r="AO52" s="127"/>
      <c r="AP52" s="127"/>
    </row>
    <row r="53" spans="1:42" ht="18.75" thickBot="1">
      <c r="A53" s="112"/>
      <c r="B53" s="113"/>
      <c r="C53" s="114"/>
      <c r="D53" s="115"/>
      <c r="E53" s="169"/>
      <c r="F53" s="166"/>
      <c r="G53" s="118"/>
      <c r="H53" s="115"/>
      <c r="I53" s="118"/>
      <c r="J53" s="115">
        <f>IF(I53="","",VLOOKUP(I53,$N$8:$O$70,2,FALSE))</f>
      </c>
      <c r="K53" s="118"/>
      <c r="L53" s="115"/>
      <c r="M53" s="154"/>
      <c r="N53" s="21"/>
      <c r="O53" s="8">
        <f t="shared" si="0"/>
      </c>
      <c r="P53" s="8">
        <f t="shared" si="1"/>
      </c>
      <c r="Q53" s="9">
        <f t="shared" si="2"/>
      </c>
      <c r="R53" s="22"/>
      <c r="S53" s="23"/>
      <c r="T53" s="24"/>
      <c r="U53" s="121">
        <v>24</v>
      </c>
      <c r="V53" s="122" t="str">
        <f>IF(U53="","",VLOOKUP(U53,$N$8:$O$70,2,FALSE))</f>
        <v>福本</v>
      </c>
      <c r="W53" s="112"/>
      <c r="X53" s="113"/>
      <c r="Y53" s="118"/>
      <c r="Z53" s="120"/>
      <c r="AA53" s="118"/>
      <c r="AB53" s="120"/>
      <c r="AC53" s="112"/>
      <c r="AD53" s="113"/>
      <c r="AE53" s="4"/>
      <c r="AF53" s="4"/>
      <c r="AG53" s="4"/>
      <c r="AH53" s="3"/>
      <c r="AI53" s="4"/>
      <c r="AJ53" s="4"/>
      <c r="AK53" s="4"/>
      <c r="AL53" s="127"/>
      <c r="AM53" s="127"/>
      <c r="AN53" s="127"/>
      <c r="AO53" s="127"/>
      <c r="AP53" s="127"/>
    </row>
    <row r="54" spans="1:42" ht="18.75" thickBot="1">
      <c r="A54" s="112"/>
      <c r="B54" s="113"/>
      <c r="C54" s="114"/>
      <c r="D54" s="115"/>
      <c r="E54" s="114"/>
      <c r="F54" s="115"/>
      <c r="G54" s="118"/>
      <c r="H54" s="115"/>
      <c r="I54" s="167"/>
      <c r="J54" s="168"/>
      <c r="K54" s="118"/>
      <c r="L54" s="115"/>
      <c r="M54" s="154"/>
      <c r="N54" s="26">
        <v>24</v>
      </c>
      <c r="O54" s="27" t="str">
        <f t="shared" si="0"/>
        <v>福本</v>
      </c>
      <c r="P54" s="27" t="str">
        <f t="shared" si="1"/>
        <v>龍馬</v>
      </c>
      <c r="Q54" s="28" t="str">
        <f t="shared" si="2"/>
        <v>(佐・佐賀GTC)</v>
      </c>
      <c r="R54" s="29"/>
      <c r="S54" s="30"/>
      <c r="T54" s="31"/>
      <c r="U54" s="169">
        <v>80</v>
      </c>
      <c r="V54" s="166"/>
      <c r="W54" s="112"/>
      <c r="X54" s="113"/>
      <c r="Y54" s="118"/>
      <c r="Z54" s="120"/>
      <c r="AA54" s="118"/>
      <c r="AB54" s="120"/>
      <c r="AC54" s="112"/>
      <c r="AD54" s="113"/>
      <c r="AE54" s="4"/>
      <c r="AF54" s="4"/>
      <c r="AG54" s="4"/>
      <c r="AH54" s="3"/>
      <c r="AI54" s="4"/>
      <c r="AJ54" s="4"/>
      <c r="AK54" s="4"/>
      <c r="AL54" s="127"/>
      <c r="AM54" s="127"/>
      <c r="AN54" s="127"/>
      <c r="AO54" s="127"/>
      <c r="AP54" s="127"/>
    </row>
    <row r="55" spans="1:42" ht="18.75" thickBot="1">
      <c r="A55" s="112"/>
      <c r="B55" s="113"/>
      <c r="C55" s="114"/>
      <c r="D55" s="115"/>
      <c r="E55" s="114"/>
      <c r="F55" s="115"/>
      <c r="G55" s="118"/>
      <c r="H55" s="115">
        <f>IF(G55="","",VLOOKUP(G55,$N$8:$O$70,2,FALSE))</f>
      </c>
      <c r="I55" s="118"/>
      <c r="J55" s="115"/>
      <c r="K55" s="118"/>
      <c r="L55" s="115">
        <f>IF(K55="","",VLOOKUP(K55,$N$8:$O$70,2,FALSE))</f>
      </c>
      <c r="M55" s="33"/>
      <c r="N55" s="7"/>
      <c r="O55" s="8">
        <f t="shared" si="0"/>
      </c>
      <c r="P55" s="8">
        <f t="shared" si="1"/>
      </c>
      <c r="Q55" s="9">
        <f t="shared" si="2"/>
      </c>
      <c r="R55" s="3"/>
      <c r="S55" s="4"/>
      <c r="T55" s="4"/>
      <c r="U55" s="112"/>
      <c r="V55" s="113"/>
      <c r="W55" s="112"/>
      <c r="X55" s="113"/>
      <c r="Y55" s="118"/>
      <c r="Z55" s="120"/>
      <c r="AA55" s="121">
        <v>32</v>
      </c>
      <c r="AB55" s="122" t="str">
        <f>IF(AA55="","",VLOOKUP(AA55,$N$8:$O$70,2,FALSE))</f>
        <v>熊谷</v>
      </c>
      <c r="AC55" s="112"/>
      <c r="AD55" s="113"/>
      <c r="AE55" s="4"/>
      <c r="AF55" s="4"/>
      <c r="AG55" s="4"/>
      <c r="AH55" s="3"/>
      <c r="AI55" s="4"/>
      <c r="AJ55" s="4"/>
      <c r="AK55" s="4"/>
      <c r="AL55" s="127"/>
      <c r="AM55" s="127"/>
      <c r="AN55" s="127"/>
      <c r="AO55" s="127"/>
      <c r="AP55" s="127"/>
    </row>
    <row r="56" spans="1:42" ht="18.75" thickBot="1">
      <c r="A56" s="112"/>
      <c r="B56" s="113"/>
      <c r="C56" s="114"/>
      <c r="D56" s="115"/>
      <c r="E56" s="114"/>
      <c r="F56" s="115"/>
      <c r="G56" s="118"/>
      <c r="H56" s="157"/>
      <c r="I56" s="118"/>
      <c r="J56" s="115"/>
      <c r="K56" s="118"/>
      <c r="L56" s="157"/>
      <c r="M56" s="33"/>
      <c r="N56" s="26">
        <v>25</v>
      </c>
      <c r="O56" s="27" t="str">
        <f t="shared" si="0"/>
        <v>村下</v>
      </c>
      <c r="P56" s="27" t="str">
        <f t="shared" si="1"/>
        <v>亮</v>
      </c>
      <c r="Q56" s="28" t="str">
        <f t="shared" si="2"/>
        <v>(熊･RKKﾙｰﾃﾞﾝｽ)</v>
      </c>
      <c r="R56" s="3"/>
      <c r="S56" s="4"/>
      <c r="T56" s="4"/>
      <c r="U56" s="112"/>
      <c r="V56" s="113"/>
      <c r="W56" s="112"/>
      <c r="X56" s="113"/>
      <c r="Y56" s="118"/>
      <c r="Z56" s="120"/>
      <c r="AA56" s="169">
        <v>82</v>
      </c>
      <c r="AB56" s="166"/>
      <c r="AC56" s="112"/>
      <c r="AD56" s="113"/>
      <c r="AE56" s="4"/>
      <c r="AF56" s="4"/>
      <c r="AG56" s="4"/>
      <c r="AH56" s="3"/>
      <c r="AI56" s="4"/>
      <c r="AJ56" s="4"/>
      <c r="AK56" s="4"/>
      <c r="AL56" s="127"/>
      <c r="AM56" s="127"/>
      <c r="AN56" s="127"/>
      <c r="AO56" s="127"/>
      <c r="AP56" s="127"/>
    </row>
    <row r="57" spans="1:42" ht="18.75" thickBot="1">
      <c r="A57" s="112"/>
      <c r="B57" s="113"/>
      <c r="C57" s="114"/>
      <c r="D57" s="115"/>
      <c r="E57" s="114"/>
      <c r="F57" s="115"/>
      <c r="G57" s="118"/>
      <c r="H57" s="115"/>
      <c r="I57" s="118"/>
      <c r="J57" s="115"/>
      <c r="K57" s="118"/>
      <c r="L57" s="115"/>
      <c r="M57" s="33"/>
      <c r="N57" s="21"/>
      <c r="O57" s="8">
        <f t="shared" si="0"/>
      </c>
      <c r="P57" s="8">
        <f t="shared" si="1"/>
      </c>
      <c r="Q57" s="9">
        <f t="shared" si="2"/>
      </c>
      <c r="R57" s="22"/>
      <c r="S57" s="23"/>
      <c r="T57" s="24"/>
      <c r="U57" s="118">
        <v>25</v>
      </c>
      <c r="V57" s="113" t="str">
        <f>IF(U57="","",VLOOKUP(U57,$N$8:$O$70,2,FALSE))</f>
        <v>村下</v>
      </c>
      <c r="W57" s="112"/>
      <c r="X57" s="113"/>
      <c r="Y57" s="118"/>
      <c r="Z57" s="120"/>
      <c r="AA57" s="112"/>
      <c r="AB57" s="113"/>
      <c r="AC57" s="112"/>
      <c r="AD57" s="113"/>
      <c r="AE57" s="4"/>
      <c r="AF57" s="4"/>
      <c r="AG57" s="4"/>
      <c r="AH57" s="3"/>
      <c r="AI57" s="4"/>
      <c r="AJ57" s="4"/>
      <c r="AK57" s="3"/>
      <c r="AL57" s="127"/>
      <c r="AM57" s="127"/>
      <c r="AN57" s="127"/>
      <c r="AO57" s="127"/>
      <c r="AP57" s="127"/>
    </row>
    <row r="58" spans="1:42" ht="18.75" thickBot="1">
      <c r="A58" s="112"/>
      <c r="B58" s="113"/>
      <c r="C58" s="114"/>
      <c r="D58" s="115"/>
      <c r="E58" s="114"/>
      <c r="F58" s="115"/>
      <c r="G58" s="118"/>
      <c r="H58" s="115"/>
      <c r="I58" s="118"/>
      <c r="J58" s="115"/>
      <c r="K58" s="118"/>
      <c r="L58" s="115"/>
      <c r="M58" s="154"/>
      <c r="N58" s="26">
        <v>26</v>
      </c>
      <c r="O58" s="27" t="str">
        <f t="shared" si="0"/>
        <v>堀下</v>
      </c>
      <c r="P58" s="27" t="str">
        <f t="shared" si="1"/>
        <v>昂平</v>
      </c>
      <c r="Q58" s="28" t="str">
        <f t="shared" si="2"/>
        <v>(鹿・ﾀﾞﾝﾛｯﾌﾟJr）</v>
      </c>
      <c r="R58" s="29"/>
      <c r="S58" s="30"/>
      <c r="T58" s="31"/>
      <c r="U58" s="169">
        <v>80</v>
      </c>
      <c r="V58" s="170"/>
      <c r="W58" s="112"/>
      <c r="X58" s="113"/>
      <c r="Y58" s="118"/>
      <c r="Z58" s="120"/>
      <c r="AA58" s="112"/>
      <c r="AB58" s="113"/>
      <c r="AC58" s="112"/>
      <c r="AD58" s="113"/>
      <c r="AE58" s="4"/>
      <c r="AF58" s="4"/>
      <c r="AG58" s="4"/>
      <c r="AH58" s="3"/>
      <c r="AI58" s="4"/>
      <c r="AJ58" s="4"/>
      <c r="AK58" s="3"/>
      <c r="AL58" s="127"/>
      <c r="AM58" s="127"/>
      <c r="AN58" s="127"/>
      <c r="AO58" s="127"/>
      <c r="AP58" s="127"/>
    </row>
    <row r="59" spans="1:42" ht="18.75" thickBot="1">
      <c r="A59" s="112"/>
      <c r="B59" s="113"/>
      <c r="C59" s="114"/>
      <c r="D59" s="115"/>
      <c r="E59" s="114"/>
      <c r="F59" s="115"/>
      <c r="G59" s="118"/>
      <c r="H59" s="115"/>
      <c r="I59" s="118"/>
      <c r="J59" s="115"/>
      <c r="K59" s="155"/>
      <c r="L59" s="156">
        <f>IF(K59="","",VLOOKUP(K59,$N$8:$O$70,2,FALSE))</f>
      </c>
      <c r="M59" s="138"/>
      <c r="N59" s="7"/>
      <c r="O59" s="8">
        <f t="shared" si="0"/>
      </c>
      <c r="P59" s="8">
        <f t="shared" si="1"/>
      </c>
      <c r="Q59" s="9">
        <f t="shared" si="2"/>
      </c>
      <c r="R59" s="3"/>
      <c r="S59" s="4"/>
      <c r="T59" s="4"/>
      <c r="U59" s="118"/>
      <c r="V59" s="120"/>
      <c r="W59" s="112">
        <v>25</v>
      </c>
      <c r="X59" s="113" t="str">
        <f>IF(W59="","",VLOOKUP(W59,$N$8:$O$70,2,FALSE))</f>
        <v>村下</v>
      </c>
      <c r="Y59" s="118"/>
      <c r="Z59" s="120"/>
      <c r="AA59" s="112"/>
      <c r="AB59" s="113"/>
      <c r="AC59" s="112"/>
      <c r="AD59" s="113"/>
      <c r="AE59" s="4"/>
      <c r="AF59" s="4"/>
      <c r="AG59" s="4"/>
      <c r="AH59" s="3"/>
      <c r="AI59" s="4"/>
      <c r="AJ59" s="4"/>
      <c r="AK59" s="3"/>
      <c r="AL59" s="127"/>
      <c r="AM59" s="127"/>
      <c r="AN59" s="127"/>
      <c r="AO59" s="127"/>
      <c r="AP59" s="127"/>
    </row>
    <row r="60" spans="1:42" ht="18.75" thickBot="1">
      <c r="A60" s="112"/>
      <c r="B60" s="113"/>
      <c r="C60" s="116">
        <v>24</v>
      </c>
      <c r="D60" s="117" t="str">
        <f>IF(C60="","",VLOOKUP(C60,$N$8:$O$70,2,FALSE))</f>
        <v>福本</v>
      </c>
      <c r="E60" s="114"/>
      <c r="F60" s="115"/>
      <c r="G60" s="118"/>
      <c r="H60" s="115"/>
      <c r="I60" s="118"/>
      <c r="J60" s="115"/>
      <c r="K60" s="167"/>
      <c r="L60" s="168"/>
      <c r="M60" s="33"/>
      <c r="N60" s="26">
        <v>27</v>
      </c>
      <c r="O60" s="27" t="str">
        <f t="shared" si="0"/>
        <v>小椋</v>
      </c>
      <c r="P60" s="27" t="str">
        <f t="shared" si="1"/>
        <v>祥平</v>
      </c>
      <c r="Q60" s="28" t="str">
        <f t="shared" si="2"/>
        <v>(熊・長嶺TC）</v>
      </c>
      <c r="R60" s="3"/>
      <c r="S60" s="4"/>
      <c r="T60" s="4"/>
      <c r="U60" s="118"/>
      <c r="V60" s="120"/>
      <c r="W60" s="169">
        <v>97</v>
      </c>
      <c r="X60" s="170"/>
      <c r="Y60" s="114"/>
      <c r="Z60" s="120"/>
      <c r="AA60" s="112"/>
      <c r="AB60" s="113"/>
      <c r="AC60" s="112"/>
      <c r="AD60" s="113"/>
      <c r="AE60" s="4"/>
      <c r="AF60" s="4"/>
      <c r="AG60" s="4"/>
      <c r="AH60" s="3"/>
      <c r="AI60" s="4"/>
      <c r="AJ60" s="4"/>
      <c r="AK60" s="3"/>
      <c r="AL60" s="127"/>
      <c r="AM60" s="127"/>
      <c r="AN60" s="127"/>
      <c r="AO60" s="127"/>
      <c r="AP60" s="127"/>
    </row>
    <row r="61" spans="1:42" ht="18.75" thickBot="1">
      <c r="A61" s="112"/>
      <c r="B61" s="113"/>
      <c r="C61" s="165">
        <v>85</v>
      </c>
      <c r="D61" s="170"/>
      <c r="E61" s="114"/>
      <c r="F61" s="115"/>
      <c r="G61" s="118"/>
      <c r="H61" s="115"/>
      <c r="I61" s="118"/>
      <c r="J61" s="115">
        <f>IF(I61="","",VLOOKUP(I61,$N$8:$O$70,2,FALSE))</f>
      </c>
      <c r="K61" s="118"/>
      <c r="L61" s="115"/>
      <c r="M61" s="154"/>
      <c r="N61" s="21"/>
      <c r="O61" s="8">
        <f t="shared" si="0"/>
      </c>
      <c r="P61" s="8">
        <f t="shared" si="1"/>
      </c>
      <c r="Q61" s="9">
        <f t="shared" si="2"/>
      </c>
      <c r="R61" s="22"/>
      <c r="S61" s="23"/>
      <c r="T61" s="24"/>
      <c r="U61" s="121">
        <v>27</v>
      </c>
      <c r="V61" s="122" t="str">
        <f>IF(U61="","",VLOOKUP(U61,$N$8:$O$70,2,FALSE))</f>
        <v>小椋</v>
      </c>
      <c r="W61" s="118"/>
      <c r="X61" s="120"/>
      <c r="Y61" s="114"/>
      <c r="Z61" s="120"/>
      <c r="AA61" s="112"/>
      <c r="AB61" s="113"/>
      <c r="AC61" s="112"/>
      <c r="AD61" s="113"/>
      <c r="AE61" s="4"/>
      <c r="AF61" s="4"/>
      <c r="AG61" s="4"/>
      <c r="AH61" s="3"/>
      <c r="AI61" s="4"/>
      <c r="AJ61" s="4"/>
      <c r="AK61" s="3"/>
      <c r="AL61" s="127"/>
      <c r="AM61" s="127"/>
      <c r="AN61" s="127"/>
      <c r="AO61" s="127"/>
      <c r="AP61" s="127"/>
    </row>
    <row r="62" spans="1:42" ht="18.75" thickBot="1">
      <c r="A62" s="112"/>
      <c r="B62" s="113"/>
      <c r="C62" s="112"/>
      <c r="D62" s="113"/>
      <c r="E62" s="114"/>
      <c r="F62" s="115"/>
      <c r="G62" s="118"/>
      <c r="H62" s="115"/>
      <c r="I62" s="167"/>
      <c r="J62" s="168"/>
      <c r="K62" s="118"/>
      <c r="L62" s="115"/>
      <c r="M62" s="154"/>
      <c r="N62" s="26">
        <v>28</v>
      </c>
      <c r="O62" s="27" t="str">
        <f t="shared" si="0"/>
        <v>三浦</v>
      </c>
      <c r="P62" s="27" t="str">
        <f t="shared" si="1"/>
        <v>智己</v>
      </c>
      <c r="Q62" s="28" t="str">
        <f t="shared" si="2"/>
        <v>(福・北九州ｳｴｽﾄ）</v>
      </c>
      <c r="R62" s="29"/>
      <c r="S62" s="30"/>
      <c r="T62" s="31"/>
      <c r="U62" s="169">
        <v>84</v>
      </c>
      <c r="V62" s="166"/>
      <c r="W62" s="118"/>
      <c r="X62" s="120"/>
      <c r="Y62" s="114"/>
      <c r="Z62" s="120"/>
      <c r="AA62" s="112"/>
      <c r="AB62" s="113"/>
      <c r="AC62" s="112"/>
      <c r="AD62" s="113"/>
      <c r="AE62" s="4"/>
      <c r="AF62" s="4"/>
      <c r="AG62" s="4"/>
      <c r="AH62" s="3"/>
      <c r="AI62" s="4"/>
      <c r="AJ62" s="4"/>
      <c r="AK62" s="3"/>
      <c r="AL62" s="127"/>
      <c r="AM62" s="127"/>
      <c r="AN62" s="127"/>
      <c r="AO62" s="127"/>
      <c r="AP62" s="127"/>
    </row>
    <row r="63" spans="1:42" ht="18.75" thickBot="1">
      <c r="A63" s="112"/>
      <c r="B63" s="113"/>
      <c r="C63" s="112"/>
      <c r="D63" s="113"/>
      <c r="E63" s="114"/>
      <c r="F63" s="115"/>
      <c r="G63" s="118"/>
      <c r="H63" s="115"/>
      <c r="I63" s="118"/>
      <c r="J63" s="115"/>
      <c r="K63" s="118"/>
      <c r="L63" s="115">
        <f>IF(K63="","",VLOOKUP(K63,$N$8:$O$70,2,FALSE))</f>
      </c>
      <c r="M63" s="33"/>
      <c r="N63" s="7"/>
      <c r="O63" s="8"/>
      <c r="P63" s="8"/>
      <c r="Q63" s="9"/>
      <c r="R63" s="3"/>
      <c r="S63" s="4"/>
      <c r="T63" s="4"/>
      <c r="U63" s="112"/>
      <c r="V63" s="113"/>
      <c r="W63" s="118"/>
      <c r="X63" s="120"/>
      <c r="Y63" s="116">
        <v>32</v>
      </c>
      <c r="Z63" s="122" t="str">
        <f>IF(Y63="","",VLOOKUP(Y63,$N$8:$O$70,2,FALSE))</f>
        <v>熊谷</v>
      </c>
      <c r="AA63" s="112"/>
      <c r="AB63" s="113"/>
      <c r="AC63" s="112"/>
      <c r="AD63" s="113"/>
      <c r="AE63" s="4"/>
      <c r="AF63" s="4"/>
      <c r="AG63" s="4"/>
      <c r="AH63" s="3"/>
      <c r="AI63" s="4"/>
      <c r="AJ63" s="4"/>
      <c r="AK63" s="3"/>
      <c r="AL63" s="127"/>
      <c r="AM63" s="127"/>
      <c r="AN63" s="127"/>
      <c r="AO63" s="127"/>
      <c r="AP63" s="127"/>
    </row>
    <row r="64" spans="1:42" ht="18.75" thickBot="1">
      <c r="A64" s="112"/>
      <c r="B64" s="113"/>
      <c r="C64" s="112"/>
      <c r="D64" s="113"/>
      <c r="E64" s="114"/>
      <c r="F64" s="115"/>
      <c r="G64" s="118"/>
      <c r="H64" s="115"/>
      <c r="I64" s="118"/>
      <c r="J64" s="115"/>
      <c r="K64" s="118"/>
      <c r="L64" s="157"/>
      <c r="M64" s="33"/>
      <c r="N64" s="26">
        <v>29</v>
      </c>
      <c r="O64" s="27" t="str">
        <f t="shared" si="0"/>
        <v>田﨑</v>
      </c>
      <c r="P64" s="27" t="str">
        <f t="shared" si="1"/>
        <v>智彦</v>
      </c>
      <c r="Q64" s="28" t="str">
        <f t="shared" si="2"/>
        <v>(大・ﾍﾞﾙﾃｯｸｽ）</v>
      </c>
      <c r="R64" s="3"/>
      <c r="S64" s="4"/>
      <c r="T64" s="4"/>
      <c r="U64" s="112"/>
      <c r="V64" s="113"/>
      <c r="W64" s="118"/>
      <c r="X64" s="120"/>
      <c r="Y64" s="169">
        <v>80</v>
      </c>
      <c r="Z64" s="166"/>
      <c r="AA64" s="112"/>
      <c r="AB64" s="113"/>
      <c r="AC64" s="112"/>
      <c r="AD64" s="113"/>
      <c r="AE64" s="4"/>
      <c r="AF64" s="4"/>
      <c r="AG64" s="4"/>
      <c r="AH64" s="3"/>
      <c r="AI64" s="4"/>
      <c r="AJ64" s="4"/>
      <c r="AK64" s="3"/>
      <c r="AL64" s="127"/>
      <c r="AM64" s="127"/>
      <c r="AN64" s="127"/>
      <c r="AO64" s="127"/>
      <c r="AP64" s="127"/>
    </row>
    <row r="65" spans="1:42" ht="18.75" thickBot="1">
      <c r="A65" s="112"/>
      <c r="B65" s="113"/>
      <c r="C65" s="112"/>
      <c r="D65" s="113"/>
      <c r="E65" s="114"/>
      <c r="F65" s="115"/>
      <c r="G65" s="118"/>
      <c r="H65" s="115">
        <f>IF(G65="","",VLOOKUP(G65,$N$8:$O$70,2,FALSE))</f>
      </c>
      <c r="I65" s="118"/>
      <c r="J65" s="115"/>
      <c r="K65" s="118"/>
      <c r="L65" s="115"/>
      <c r="M65" s="33"/>
      <c r="N65" s="21"/>
      <c r="O65" s="8">
        <f t="shared" si="0"/>
      </c>
      <c r="P65" s="8">
        <f t="shared" si="1"/>
      </c>
      <c r="Q65" s="9">
        <f t="shared" si="2"/>
      </c>
      <c r="R65" s="22"/>
      <c r="S65" s="23"/>
      <c r="T65" s="24"/>
      <c r="U65" s="118">
        <v>30</v>
      </c>
      <c r="V65" s="113" t="str">
        <f>IF(U65="","",VLOOKUP(U65,$N$8:$O$70,2,FALSE))</f>
        <v>稲富</v>
      </c>
      <c r="W65" s="118"/>
      <c r="X65" s="120"/>
      <c r="Y65" s="114"/>
      <c r="Z65" s="113"/>
      <c r="AA65" s="112"/>
      <c r="AB65" s="113"/>
      <c r="AC65" s="112"/>
      <c r="AD65" s="113"/>
      <c r="AE65" s="4"/>
      <c r="AF65" s="4"/>
      <c r="AG65" s="4"/>
      <c r="AH65" s="3"/>
      <c r="AI65" s="4"/>
      <c r="AJ65" s="4"/>
      <c r="AK65" s="3"/>
      <c r="AL65" s="127"/>
      <c r="AM65" s="127"/>
      <c r="AN65" s="127"/>
      <c r="AO65" s="127"/>
      <c r="AP65" s="127"/>
    </row>
    <row r="66" spans="1:42" ht="18.75" thickBot="1">
      <c r="A66" s="112"/>
      <c r="B66" s="113"/>
      <c r="C66" s="112"/>
      <c r="D66" s="113"/>
      <c r="E66" s="114"/>
      <c r="F66" s="115"/>
      <c r="G66" s="167"/>
      <c r="H66" s="168"/>
      <c r="I66" s="118"/>
      <c r="J66" s="115"/>
      <c r="K66" s="118"/>
      <c r="L66" s="115"/>
      <c r="M66" s="154"/>
      <c r="N66" s="26">
        <v>30</v>
      </c>
      <c r="O66" s="27" t="str">
        <f t="shared" si="0"/>
        <v>稲富</v>
      </c>
      <c r="P66" s="27" t="str">
        <f t="shared" si="1"/>
        <v>将樹</v>
      </c>
      <c r="Q66" s="28" t="str">
        <f t="shared" si="2"/>
        <v>(佐･太閤TC)</v>
      </c>
      <c r="R66" s="29"/>
      <c r="S66" s="30"/>
      <c r="T66" s="31"/>
      <c r="U66" s="169">
        <v>84</v>
      </c>
      <c r="V66" s="170"/>
      <c r="W66" s="118"/>
      <c r="X66" s="120"/>
      <c r="Y66" s="114"/>
      <c r="Z66" s="113"/>
      <c r="AA66" s="112"/>
      <c r="AB66" s="113"/>
      <c r="AC66" s="112"/>
      <c r="AD66" s="113"/>
      <c r="AE66" s="4"/>
      <c r="AF66" s="4"/>
      <c r="AG66" s="4"/>
      <c r="AH66" s="3"/>
      <c r="AI66" s="4"/>
      <c r="AJ66" s="4"/>
      <c r="AK66" s="3"/>
      <c r="AL66" s="127"/>
      <c r="AM66" s="127"/>
      <c r="AN66" s="127"/>
      <c r="AO66" s="127"/>
      <c r="AP66" s="127"/>
    </row>
    <row r="67" spans="1:42" ht="18.75" thickBot="1">
      <c r="A67" s="112"/>
      <c r="B67" s="113"/>
      <c r="C67" s="112"/>
      <c r="D67" s="113"/>
      <c r="E67" s="114"/>
      <c r="F67" s="115"/>
      <c r="G67" s="118"/>
      <c r="H67" s="115"/>
      <c r="I67" s="118"/>
      <c r="J67" s="115"/>
      <c r="K67" s="155"/>
      <c r="L67" s="156">
        <f>IF(K67="","",VLOOKUP(K67,$N$8:$O$70,2,FALSE))</f>
      </c>
      <c r="M67" s="138"/>
      <c r="N67" s="7"/>
      <c r="O67" s="8">
        <f t="shared" si="0"/>
      </c>
      <c r="P67" s="8">
        <f t="shared" si="1"/>
      </c>
      <c r="Q67" s="9">
        <f t="shared" si="2"/>
      </c>
      <c r="R67" s="3"/>
      <c r="S67" s="4"/>
      <c r="T67" s="4"/>
      <c r="U67" s="118"/>
      <c r="V67" s="120"/>
      <c r="W67" s="121">
        <v>32</v>
      </c>
      <c r="X67" s="122" t="str">
        <f>IF(W67="","",VLOOKUP(W67,$N$8:$O$70,2,FALSE))</f>
        <v>熊谷</v>
      </c>
      <c r="Y67" s="114"/>
      <c r="Z67" s="113"/>
      <c r="AA67" s="112"/>
      <c r="AB67" s="113"/>
      <c r="AC67" s="112"/>
      <c r="AD67" s="113"/>
      <c r="AE67" s="4"/>
      <c r="AF67" s="4"/>
      <c r="AG67" s="4"/>
      <c r="AH67" s="3"/>
      <c r="AI67" s="4"/>
      <c r="AJ67" s="4"/>
      <c r="AK67" s="3"/>
      <c r="AL67" s="127"/>
      <c r="AM67" s="127"/>
      <c r="AN67" s="127"/>
      <c r="AO67" s="127"/>
      <c r="AP67" s="127"/>
    </row>
    <row r="68" spans="1:42" ht="18.75" thickBot="1">
      <c r="A68" s="112"/>
      <c r="B68" s="113"/>
      <c r="C68" s="112"/>
      <c r="D68" s="113"/>
      <c r="E68" s="116">
        <v>24</v>
      </c>
      <c r="F68" s="117" t="str">
        <f>IF(E68="","",VLOOKUP(E68,$N$8:$O$70,2,FALSE))</f>
        <v>福本</v>
      </c>
      <c r="G68" s="118"/>
      <c r="H68" s="115"/>
      <c r="I68" s="118"/>
      <c r="J68" s="115"/>
      <c r="K68" s="167"/>
      <c r="L68" s="168"/>
      <c r="M68" s="33"/>
      <c r="N68" s="26">
        <v>31</v>
      </c>
      <c r="O68" s="27" t="str">
        <f t="shared" si="0"/>
        <v>大徳</v>
      </c>
      <c r="P68" s="27" t="str">
        <f t="shared" si="1"/>
        <v>篤史</v>
      </c>
      <c r="Q68" s="28" t="str">
        <f t="shared" si="2"/>
        <v>(鹿･西紫原Jr)</v>
      </c>
      <c r="R68" s="3"/>
      <c r="S68" s="4"/>
      <c r="T68" s="4"/>
      <c r="U68" s="118"/>
      <c r="V68" s="120"/>
      <c r="W68" s="169">
        <v>83</v>
      </c>
      <c r="X68" s="166"/>
      <c r="Y68" s="112"/>
      <c r="Z68" s="113"/>
      <c r="AA68" s="112"/>
      <c r="AB68" s="113"/>
      <c r="AC68" s="112"/>
      <c r="AD68" s="113"/>
      <c r="AE68" s="4"/>
      <c r="AF68" s="4"/>
      <c r="AG68" s="4"/>
      <c r="AH68" s="3"/>
      <c r="AI68" s="4"/>
      <c r="AJ68" s="4"/>
      <c r="AK68" s="3"/>
      <c r="AL68" s="127"/>
      <c r="AM68" s="127"/>
      <c r="AN68" s="127"/>
      <c r="AO68" s="127"/>
      <c r="AP68" s="127"/>
    </row>
    <row r="69" spans="1:42" ht="18.75" thickBot="1">
      <c r="A69" s="112"/>
      <c r="B69" s="113"/>
      <c r="C69" s="112"/>
      <c r="D69" s="113"/>
      <c r="E69" s="165"/>
      <c r="F69" s="166"/>
      <c r="G69" s="118"/>
      <c r="H69" s="115"/>
      <c r="I69" s="118"/>
      <c r="J69" s="115">
        <f>IF(I69="","",VLOOKUP(I69,$N$8:$O$70,2,FALSE))</f>
      </c>
      <c r="K69" s="118"/>
      <c r="L69" s="115"/>
      <c r="M69" s="154"/>
      <c r="N69" s="21"/>
      <c r="O69" s="8">
        <f t="shared" si="0"/>
      </c>
      <c r="P69" s="8">
        <f t="shared" si="1"/>
      </c>
      <c r="Q69" s="9">
        <f t="shared" si="2"/>
      </c>
      <c r="R69" s="22"/>
      <c r="S69" s="23"/>
      <c r="T69" s="24"/>
      <c r="U69" s="121">
        <v>32</v>
      </c>
      <c r="V69" s="122" t="str">
        <f>IF(U69="","",VLOOKUP(U69,$N$8:$O$70,2,FALSE))</f>
        <v>熊谷</v>
      </c>
      <c r="W69" s="112"/>
      <c r="X69" s="113"/>
      <c r="Y69" s="112"/>
      <c r="Z69" s="113"/>
      <c r="AA69" s="112"/>
      <c r="AB69" s="113"/>
      <c r="AC69" s="112"/>
      <c r="AD69" s="113"/>
      <c r="AE69" s="4"/>
      <c r="AF69" s="4"/>
      <c r="AG69" s="4"/>
      <c r="AH69" s="3"/>
      <c r="AI69" s="4"/>
      <c r="AJ69" s="4"/>
      <c r="AK69" s="3"/>
      <c r="AL69" s="127"/>
      <c r="AM69" s="127"/>
      <c r="AN69" s="127"/>
      <c r="AO69" s="127"/>
      <c r="AP69" s="127"/>
    </row>
    <row r="70" spans="1:42" ht="18.75" thickBot="1">
      <c r="A70" s="112"/>
      <c r="B70" s="113"/>
      <c r="C70" s="112"/>
      <c r="D70" s="113"/>
      <c r="E70" s="112"/>
      <c r="F70" s="113"/>
      <c r="G70" s="118"/>
      <c r="H70" s="115"/>
      <c r="I70" s="167"/>
      <c r="J70" s="168"/>
      <c r="K70" s="118"/>
      <c r="L70" s="115"/>
      <c r="M70" s="154"/>
      <c r="N70" s="26">
        <v>32</v>
      </c>
      <c r="O70" s="27" t="str">
        <f t="shared" si="0"/>
        <v>熊谷</v>
      </c>
      <c r="P70" s="27" t="str">
        <f t="shared" si="1"/>
        <v>宗敏</v>
      </c>
      <c r="Q70" s="28" t="str">
        <f t="shared" si="2"/>
        <v>(宮・ﾗｲｼﾞﾝｸﾞｻﾝ)</v>
      </c>
      <c r="R70" s="29"/>
      <c r="S70" s="30"/>
      <c r="T70" s="31"/>
      <c r="U70" s="169">
        <v>81</v>
      </c>
      <c r="V70" s="166"/>
      <c r="W70" s="112"/>
      <c r="X70" s="113"/>
      <c r="Y70" s="112"/>
      <c r="Z70" s="113"/>
      <c r="AA70" s="112"/>
      <c r="AB70" s="113"/>
      <c r="AC70" s="112"/>
      <c r="AD70" s="113"/>
      <c r="AE70" s="4"/>
      <c r="AF70" s="4"/>
      <c r="AG70" s="4"/>
      <c r="AH70" s="3"/>
      <c r="AI70" s="4"/>
      <c r="AJ70" s="4"/>
      <c r="AK70" s="3"/>
      <c r="AL70" s="127"/>
      <c r="AM70" s="127"/>
      <c r="AN70" s="127"/>
      <c r="AO70" s="127"/>
      <c r="AP70" s="127"/>
    </row>
    <row r="71" spans="1:42" ht="18">
      <c r="A71" s="112"/>
      <c r="B71" s="113"/>
      <c r="C71" s="112"/>
      <c r="D71" s="113"/>
      <c r="E71" s="112"/>
      <c r="F71" s="113"/>
      <c r="G71" s="118"/>
      <c r="H71" s="115">
        <f>IF(G71="","",VLOOKUP(G71,$N$8:$O$70,2,FALSE))</f>
      </c>
      <c r="I71" s="118"/>
      <c r="J71" s="158"/>
      <c r="K71" s="118"/>
      <c r="L71" s="115">
        <f>IF(K71="","",VLOOKUP(K71,$N$8:$O$70,2,FALSE))</f>
      </c>
      <c r="M71" s="33"/>
      <c r="N71" s="7"/>
      <c r="O71" s="8"/>
      <c r="P71" s="8"/>
      <c r="Q71" s="9"/>
      <c r="R71" s="3"/>
      <c r="S71" s="4"/>
      <c r="T71" s="4"/>
      <c r="U71" s="3"/>
      <c r="V71" s="4"/>
      <c r="W71" s="3"/>
      <c r="X71" s="4"/>
      <c r="Y71" s="3"/>
      <c r="Z71" s="4"/>
      <c r="AA71" s="3"/>
      <c r="AB71" s="4"/>
      <c r="AC71" s="3"/>
      <c r="AD71" s="4"/>
      <c r="AE71" s="4"/>
      <c r="AF71" s="4"/>
      <c r="AG71" s="4"/>
      <c r="AH71" s="3"/>
      <c r="AI71" s="4"/>
      <c r="AJ71" s="4"/>
      <c r="AK71" s="3"/>
      <c r="AL71" s="127"/>
      <c r="AM71" s="127"/>
      <c r="AN71" s="127"/>
      <c r="AO71" s="127"/>
      <c r="AP71" s="127"/>
    </row>
    <row r="72" spans="1:42" ht="18" customHeight="1">
      <c r="A72" s="3"/>
      <c r="B72" s="4"/>
      <c r="C72" s="3"/>
      <c r="D72" s="4"/>
      <c r="E72" s="3"/>
      <c r="F72" s="4"/>
      <c r="G72" s="25"/>
      <c r="H72" s="37"/>
      <c r="I72" s="3"/>
      <c r="J72" s="4"/>
      <c r="K72" s="25"/>
      <c r="L72" s="38"/>
      <c r="M72" s="4"/>
      <c r="N72" s="7"/>
      <c r="O72" s="8"/>
      <c r="P72" s="8"/>
      <c r="Q72" s="9"/>
      <c r="R72" s="3"/>
      <c r="S72" s="4"/>
      <c r="T72" s="4"/>
      <c r="U72" s="3"/>
      <c r="V72" s="4"/>
      <c r="W72" s="3"/>
      <c r="X72" s="4"/>
      <c r="Y72" s="3"/>
      <c r="Z72" s="4"/>
      <c r="AA72" s="3"/>
      <c r="AB72" s="4"/>
      <c r="AC72" s="3"/>
      <c r="AD72" s="4"/>
      <c r="AE72" s="4"/>
      <c r="AF72" s="4"/>
      <c r="AG72" s="4"/>
      <c r="AH72" s="3"/>
      <c r="AI72" s="4"/>
      <c r="AJ72" s="4"/>
      <c r="AK72" s="3"/>
      <c r="AL72" s="127"/>
      <c r="AM72" s="127"/>
      <c r="AN72" s="127"/>
      <c r="AO72" s="127"/>
      <c r="AP72" s="127"/>
    </row>
    <row r="73" spans="1:42" ht="28.5" customHeight="1">
      <c r="A73" s="3"/>
      <c r="B73" s="4"/>
      <c r="C73" s="3"/>
      <c r="D73" s="4"/>
      <c r="E73" s="3"/>
      <c r="F73" s="4"/>
      <c r="G73" s="25"/>
      <c r="H73" s="37"/>
      <c r="I73" s="3"/>
      <c r="J73" s="4"/>
      <c r="K73" s="25"/>
      <c r="L73" s="38"/>
      <c r="M73" s="4"/>
      <c r="N73" s="7"/>
      <c r="O73" s="8"/>
      <c r="P73" s="8"/>
      <c r="Q73" s="9"/>
      <c r="R73" s="3"/>
      <c r="S73" s="4"/>
      <c r="T73" s="4"/>
      <c r="U73" s="3"/>
      <c r="V73" s="4"/>
      <c r="W73" s="3"/>
      <c r="X73" s="4"/>
      <c r="Y73" s="3"/>
      <c r="Z73" s="4"/>
      <c r="AA73" s="3"/>
      <c r="AB73" s="4"/>
      <c r="AC73" s="3"/>
      <c r="AD73" s="4"/>
      <c r="AE73" s="4"/>
      <c r="AF73" s="4"/>
      <c r="AG73" s="4"/>
      <c r="AH73" s="3"/>
      <c r="AI73" s="4"/>
      <c r="AJ73" s="4"/>
      <c r="AK73" s="3"/>
      <c r="AL73" s="127"/>
      <c r="AM73" s="127"/>
      <c r="AN73" s="127"/>
      <c r="AO73" s="127"/>
      <c r="AP73" s="127"/>
    </row>
    <row r="74" spans="1:42" ht="18">
      <c r="A74" s="3"/>
      <c r="B74" s="4"/>
      <c r="C74" s="3"/>
      <c r="D74" s="4"/>
      <c r="E74" s="8" t="s">
        <v>1</v>
      </c>
      <c r="F74" s="8"/>
      <c r="G74" s="8"/>
      <c r="H74" s="39"/>
      <c r="I74" s="4"/>
      <c r="J74" s="4"/>
      <c r="K74" s="4"/>
      <c r="L74" s="137"/>
      <c r="M74" s="137"/>
      <c r="N74" s="137"/>
      <c r="O74" s="137"/>
      <c r="P74" s="137"/>
      <c r="R74" s="4"/>
      <c r="S74" s="4"/>
      <c r="T74" s="4"/>
      <c r="U74" s="3"/>
      <c r="V74" s="173" t="s">
        <v>29</v>
      </c>
      <c r="W74" s="173"/>
      <c r="X74" s="173"/>
      <c r="Y74" s="3"/>
      <c r="Z74" s="4"/>
      <c r="AA74" s="3"/>
      <c r="AB74" s="4"/>
      <c r="AC74" s="3"/>
      <c r="AD74" s="4"/>
      <c r="AE74" s="4"/>
      <c r="AF74" s="4"/>
      <c r="AG74" s="4"/>
      <c r="AH74" s="3"/>
      <c r="AI74" s="4"/>
      <c r="AJ74" s="4"/>
      <c r="AK74" s="3"/>
      <c r="AL74" s="127"/>
      <c r="AM74" s="127"/>
      <c r="AN74" s="127"/>
      <c r="AO74" s="127"/>
      <c r="AP74" s="127"/>
    </row>
    <row r="75" spans="1:42" ht="9" customHeight="1">
      <c r="A75" s="3"/>
      <c r="B75" s="4"/>
      <c r="C75" s="3"/>
      <c r="D75" s="4"/>
      <c r="E75" s="8"/>
      <c r="F75" s="8"/>
      <c r="G75" s="8"/>
      <c r="H75" s="39"/>
      <c r="I75" s="4"/>
      <c r="J75" s="4"/>
      <c r="K75" s="4"/>
      <c r="L75" s="137"/>
      <c r="M75" s="137"/>
      <c r="N75" s="137"/>
      <c r="O75" s="137"/>
      <c r="P75" s="137"/>
      <c r="R75" s="4"/>
      <c r="S75" s="4"/>
      <c r="T75" s="4"/>
      <c r="U75" s="3"/>
      <c r="V75" s="99"/>
      <c r="W75" s="99"/>
      <c r="X75" s="99"/>
      <c r="Y75" s="3"/>
      <c r="Z75" s="4"/>
      <c r="AA75" s="3"/>
      <c r="AB75" s="4"/>
      <c r="AC75" s="3"/>
      <c r="AD75" s="4"/>
      <c r="AE75" s="4"/>
      <c r="AF75" s="4"/>
      <c r="AG75" s="4"/>
      <c r="AH75" s="3"/>
      <c r="AI75" s="4"/>
      <c r="AJ75" s="4"/>
      <c r="AK75" s="3"/>
      <c r="AL75" s="127"/>
      <c r="AM75" s="127"/>
      <c r="AN75" s="127"/>
      <c r="AO75" s="127"/>
      <c r="AP75" s="127"/>
    </row>
    <row r="76" spans="1:42" ht="18">
      <c r="A76" s="3"/>
      <c r="B76" s="4"/>
      <c r="C76" s="3"/>
      <c r="D76" s="4"/>
      <c r="E76" s="39">
        <v>1</v>
      </c>
      <c r="F76" s="141" t="s">
        <v>173</v>
      </c>
      <c r="G76" s="138" t="s">
        <v>174</v>
      </c>
      <c r="H76" s="138"/>
      <c r="I76" s="141"/>
      <c r="J76" s="96"/>
      <c r="K76" s="96"/>
      <c r="L76" s="142"/>
      <c r="M76" s="137"/>
      <c r="N76" s="39">
        <v>5</v>
      </c>
      <c r="O76" s="141" t="s">
        <v>216</v>
      </c>
      <c r="P76" s="141" t="s">
        <v>217</v>
      </c>
      <c r="Q76" s="41"/>
      <c r="S76" s="40"/>
      <c r="T76" s="40"/>
      <c r="U76" s="41"/>
      <c r="V76" s="4"/>
      <c r="W76" s="123">
        <f>IF(AA23="","",IF(AA23=Y15,Y31,IF(AA23=Y31,Y15)))</f>
        <v>9</v>
      </c>
      <c r="X76" s="17" t="str">
        <f>IF(W76="","",VLOOKUP(W76,$N$8:$O$70,2,FALSE))</f>
        <v>伊藤</v>
      </c>
      <c r="Y76" s="92"/>
      <c r="Z76" s="93"/>
      <c r="AA76" s="3"/>
      <c r="AB76" s="4"/>
      <c r="AC76" s="3"/>
      <c r="AD76" s="4"/>
      <c r="AE76" s="4"/>
      <c r="AF76" s="4"/>
      <c r="AG76" s="4"/>
      <c r="AH76" s="3"/>
      <c r="AI76" s="4"/>
      <c r="AJ76" s="4"/>
      <c r="AK76" s="3"/>
      <c r="AL76" s="127"/>
      <c r="AM76" s="127"/>
      <c r="AN76" s="127"/>
      <c r="AO76" s="127"/>
      <c r="AP76" s="127"/>
    </row>
    <row r="77" spans="1:42" ht="18">
      <c r="A77" s="3"/>
      <c r="B77" s="4"/>
      <c r="C77" s="3"/>
      <c r="D77" s="4"/>
      <c r="E77" s="39">
        <v>2</v>
      </c>
      <c r="F77" s="141" t="s">
        <v>254</v>
      </c>
      <c r="G77" s="141" t="s">
        <v>255</v>
      </c>
      <c r="H77" s="96"/>
      <c r="I77" s="141"/>
      <c r="J77" s="96"/>
      <c r="K77" s="96"/>
      <c r="L77" s="142"/>
      <c r="M77" s="137"/>
      <c r="N77" s="39">
        <v>6</v>
      </c>
      <c r="O77" s="140" t="s">
        <v>235</v>
      </c>
      <c r="P77" s="140" t="s">
        <v>198</v>
      </c>
      <c r="Q77" s="101"/>
      <c r="S77" s="40"/>
      <c r="T77" s="40"/>
      <c r="U77" s="41"/>
      <c r="V77" s="4"/>
      <c r="W77" s="18"/>
      <c r="X77" s="17"/>
      <c r="Y77" s="3"/>
      <c r="Z77" s="94"/>
      <c r="AA77" s="124">
        <v>17</v>
      </c>
      <c r="AB77" s="93" t="str">
        <f>IF(AA77="","",VLOOKUP(AA77,$N$8:$O$70,2,FALSE))</f>
        <v>片山</v>
      </c>
      <c r="AC77" s="3"/>
      <c r="AD77" s="4"/>
      <c r="AE77" s="4"/>
      <c r="AF77" s="4"/>
      <c r="AG77" s="4"/>
      <c r="AH77" s="3"/>
      <c r="AI77" s="4"/>
      <c r="AJ77" s="4"/>
      <c r="AK77" s="3"/>
      <c r="AL77" s="127"/>
      <c r="AM77" s="127"/>
      <c r="AN77" s="127"/>
      <c r="AO77" s="127"/>
      <c r="AP77" s="127"/>
    </row>
    <row r="78" spans="1:42" ht="18">
      <c r="A78" s="3"/>
      <c r="B78" s="4"/>
      <c r="C78" s="3"/>
      <c r="D78" s="4"/>
      <c r="E78" s="39">
        <v>3</v>
      </c>
      <c r="F78" s="143" t="s">
        <v>195</v>
      </c>
      <c r="G78" s="143" t="s">
        <v>196</v>
      </c>
      <c r="H78" s="96"/>
      <c r="I78" s="143"/>
      <c r="J78" s="96"/>
      <c r="K78" s="96"/>
      <c r="L78" s="142"/>
      <c r="M78" s="137"/>
      <c r="N78" s="39">
        <v>7</v>
      </c>
      <c r="O78" s="143" t="s">
        <v>213</v>
      </c>
      <c r="P78" s="143" t="s">
        <v>214</v>
      </c>
      <c r="Q78" s="42"/>
      <c r="S78" s="40"/>
      <c r="T78" s="40"/>
      <c r="U78" s="41"/>
      <c r="V78" s="4"/>
      <c r="W78" s="123">
        <f>IF(AA55="","",IF(AA55=Y47,Y63,IF(AA55=Y63,Y47)))</f>
        <v>17</v>
      </c>
      <c r="X78" s="17" t="str">
        <f>IF(W78="","",VLOOKUP(W78,$N$8:$O$70,2,FALSE))</f>
        <v>片山</v>
      </c>
      <c r="Y78" s="92"/>
      <c r="Z78" s="95"/>
      <c r="AA78" s="163">
        <v>85</v>
      </c>
      <c r="AB78" s="164"/>
      <c r="AC78" s="3"/>
      <c r="AD78" s="4"/>
      <c r="AE78" s="4"/>
      <c r="AF78" s="4"/>
      <c r="AG78" s="4"/>
      <c r="AH78" s="3"/>
      <c r="AI78" s="4"/>
      <c r="AJ78" s="4"/>
      <c r="AK78" s="3"/>
      <c r="AL78" s="127"/>
      <c r="AM78" s="127"/>
      <c r="AN78" s="127"/>
      <c r="AO78" s="127"/>
      <c r="AP78" s="127"/>
    </row>
    <row r="79" spans="1:42" ht="18">
      <c r="A79" s="43"/>
      <c r="B79" s="44"/>
      <c r="C79" s="43"/>
      <c r="D79" s="44"/>
      <c r="E79" s="39">
        <v>4</v>
      </c>
      <c r="F79" s="141" t="s">
        <v>233</v>
      </c>
      <c r="G79" s="141" t="s">
        <v>234</v>
      </c>
      <c r="H79" s="96"/>
      <c r="I79" s="141"/>
      <c r="J79" s="96"/>
      <c r="K79" s="96"/>
      <c r="L79" s="142"/>
      <c r="M79" s="137"/>
      <c r="N79" s="39">
        <v>8</v>
      </c>
      <c r="O79" s="141" t="s">
        <v>193</v>
      </c>
      <c r="P79" s="141" t="s">
        <v>194</v>
      </c>
      <c r="Q79" s="41"/>
      <c r="S79" s="40"/>
      <c r="T79" s="40"/>
      <c r="U79" s="41"/>
      <c r="V79" s="4"/>
      <c r="W79" s="18"/>
      <c r="X79" s="17"/>
      <c r="Y79" s="3"/>
      <c r="Z79" s="4"/>
      <c r="AA79" s="3"/>
      <c r="AB79" s="4"/>
      <c r="AC79" s="43"/>
      <c r="AD79" s="44"/>
      <c r="AE79" s="44"/>
      <c r="AF79" s="44"/>
      <c r="AG79" s="44"/>
      <c r="AH79" s="3"/>
      <c r="AI79" s="4"/>
      <c r="AJ79" s="4"/>
      <c r="AK79" s="3"/>
      <c r="AL79" s="127"/>
      <c r="AM79" s="127"/>
      <c r="AN79" s="127"/>
      <c r="AO79" s="127"/>
      <c r="AP79" s="127"/>
    </row>
    <row r="80" spans="1:42" ht="25.5" customHeight="1">
      <c r="A80" s="43"/>
      <c r="B80" s="44"/>
      <c r="C80" s="43"/>
      <c r="D80" s="44"/>
      <c r="E80" s="137"/>
      <c r="F80" s="142"/>
      <c r="G80" s="142"/>
      <c r="H80" s="142"/>
      <c r="I80" s="142"/>
      <c r="J80" s="97"/>
      <c r="K80" s="98"/>
      <c r="L80" s="97"/>
      <c r="M80" s="44"/>
      <c r="N80" s="45"/>
      <c r="O80" s="46"/>
      <c r="P80" s="46"/>
      <c r="Q80" s="47"/>
      <c r="R80" s="43"/>
      <c r="S80" s="44"/>
      <c r="T80" s="44"/>
      <c r="U80" s="43"/>
      <c r="V80" s="173" t="s">
        <v>30</v>
      </c>
      <c r="W80" s="173"/>
      <c r="X80" s="173"/>
      <c r="Y80" s="3"/>
      <c r="Z80" s="4"/>
      <c r="AA80" s="3"/>
      <c r="AB80" s="4"/>
      <c r="AC80" s="43"/>
      <c r="AD80" s="44"/>
      <c r="AE80" s="44"/>
      <c r="AF80" s="44"/>
      <c r="AG80" s="44"/>
      <c r="AH80" s="3"/>
      <c r="AI80" s="4"/>
      <c r="AJ80" s="4"/>
      <c r="AK80" s="3"/>
      <c r="AL80" s="127"/>
      <c r="AM80" s="127"/>
      <c r="AN80" s="127"/>
      <c r="AO80" s="127"/>
      <c r="AP80" s="127"/>
    </row>
    <row r="81" spans="1:42" ht="18">
      <c r="A81" s="43"/>
      <c r="B81" s="44"/>
      <c r="C81" s="43"/>
      <c r="D81" s="44"/>
      <c r="E81" s="8" t="s">
        <v>31</v>
      </c>
      <c r="F81" s="8"/>
      <c r="G81" s="8"/>
      <c r="H81" s="39"/>
      <c r="I81" s="96"/>
      <c r="J81" s="97"/>
      <c r="K81" s="98"/>
      <c r="L81" s="97"/>
      <c r="M81" s="44"/>
      <c r="N81" s="45"/>
      <c r="O81" s="46"/>
      <c r="P81" s="46"/>
      <c r="Q81" s="47"/>
      <c r="R81" s="43"/>
      <c r="S81" s="44"/>
      <c r="T81" s="44"/>
      <c r="U81" s="43"/>
      <c r="V81" s="4"/>
      <c r="W81" s="3"/>
      <c r="X81" s="4"/>
      <c r="Y81" s="25"/>
      <c r="Z81" s="33"/>
      <c r="AA81" s="3"/>
      <c r="AB81" s="4"/>
      <c r="AC81" s="43"/>
      <c r="AD81" s="44"/>
      <c r="AE81" s="44"/>
      <c r="AF81" s="44"/>
      <c r="AG81" s="44"/>
      <c r="AH81" s="3"/>
      <c r="AI81" s="4"/>
      <c r="AJ81" s="4"/>
      <c r="AK81" s="3"/>
      <c r="AL81" s="127"/>
      <c r="AM81" s="127"/>
      <c r="AN81" s="127"/>
      <c r="AO81" s="127"/>
      <c r="AP81" s="127"/>
    </row>
    <row r="82" spans="1:42" ht="17.25" customHeight="1">
      <c r="A82" s="43"/>
      <c r="B82" s="44"/>
      <c r="C82" s="43"/>
      <c r="D82" s="44"/>
      <c r="E82" s="8"/>
      <c r="F82" s="8"/>
      <c r="G82" s="8"/>
      <c r="H82" s="39"/>
      <c r="I82" s="96"/>
      <c r="J82" s="97"/>
      <c r="K82" s="98"/>
      <c r="L82" s="97"/>
      <c r="M82" s="44"/>
      <c r="N82" s="45"/>
      <c r="O82" s="46"/>
      <c r="P82" s="46"/>
      <c r="Q82" s="47"/>
      <c r="R82" s="43"/>
      <c r="S82" s="44"/>
      <c r="T82" s="44"/>
      <c r="U82" s="43"/>
      <c r="V82" s="4"/>
      <c r="W82" s="112">
        <f>IF(C28="","",IF(C28=E20,E36,IF(C28=E36,E20)))</f>
        <v>16</v>
      </c>
      <c r="X82" s="4" t="str">
        <f>IF(W82="","",VLOOKUP(W82,$N$8:$O$70,2,FALSE))</f>
        <v>神里</v>
      </c>
      <c r="Y82" s="92"/>
      <c r="Z82" s="33"/>
      <c r="AA82" s="3"/>
      <c r="AB82" s="4"/>
      <c r="AC82" s="43"/>
      <c r="AD82" s="44"/>
      <c r="AE82" s="44"/>
      <c r="AF82" s="44"/>
      <c r="AG82" s="44"/>
      <c r="AH82" s="3"/>
      <c r="AI82" s="4"/>
      <c r="AJ82" s="4"/>
      <c r="AK82" s="3"/>
      <c r="AL82" s="127"/>
      <c r="AM82" s="127"/>
      <c r="AN82" s="127"/>
      <c r="AO82" s="127"/>
      <c r="AP82" s="127"/>
    </row>
    <row r="83" spans="1:42" ht="18">
      <c r="A83" s="127"/>
      <c r="B83" s="127"/>
      <c r="C83" s="127"/>
      <c r="D83" s="127"/>
      <c r="E83" s="39">
        <v>1</v>
      </c>
      <c r="F83" s="4" t="s">
        <v>258</v>
      </c>
      <c r="G83" s="4" t="s">
        <v>259</v>
      </c>
      <c r="H83" s="138"/>
      <c r="I83" s="3"/>
      <c r="J83" s="97"/>
      <c r="K83" s="98"/>
      <c r="L83" s="97"/>
      <c r="M83" s="44"/>
      <c r="N83" s="39">
        <v>3</v>
      </c>
      <c r="O83" s="143" t="s">
        <v>266</v>
      </c>
      <c r="P83" s="136" t="s">
        <v>267</v>
      </c>
      <c r="Q83" s="136"/>
      <c r="R83" s="8"/>
      <c r="S83" s="8"/>
      <c r="T83" s="8"/>
      <c r="U83" s="8"/>
      <c r="V83" s="4"/>
      <c r="W83" s="3"/>
      <c r="X83" s="4"/>
      <c r="Y83" s="3"/>
      <c r="Z83" s="94"/>
      <c r="AA83" s="124">
        <v>5</v>
      </c>
      <c r="AB83" s="93" t="str">
        <f>IF(AA83="","",VLOOKUP(AA83,$N$8:$O$70,2,FALSE))</f>
        <v>峯</v>
      </c>
      <c r="AC83" s="43"/>
      <c r="AD83" s="43"/>
      <c r="AE83" s="43"/>
      <c r="AF83" s="43"/>
      <c r="AG83" s="43"/>
      <c r="AH83" s="3"/>
      <c r="AI83" s="4"/>
      <c r="AJ83" s="4"/>
      <c r="AK83" s="3"/>
      <c r="AL83" s="127"/>
      <c r="AM83" s="127"/>
      <c r="AN83" s="127"/>
      <c r="AO83" s="127"/>
      <c r="AP83" s="127"/>
    </row>
    <row r="84" spans="1:42" ht="18">
      <c r="A84" s="127"/>
      <c r="B84" s="127"/>
      <c r="C84" s="127"/>
      <c r="D84" s="127"/>
      <c r="E84" s="39">
        <v>2</v>
      </c>
      <c r="F84" s="4" t="s">
        <v>262</v>
      </c>
      <c r="G84" s="4" t="s">
        <v>263</v>
      </c>
      <c r="H84" s="137"/>
      <c r="I84" s="3"/>
      <c r="J84" s="119"/>
      <c r="K84" s="119"/>
      <c r="L84" s="119"/>
      <c r="M84" s="119"/>
      <c r="N84" s="39">
        <v>4</v>
      </c>
      <c r="O84" s="143" t="s">
        <v>270</v>
      </c>
      <c r="P84" s="143" t="s">
        <v>271</v>
      </c>
      <c r="Q84" s="42"/>
      <c r="R84" s="43"/>
      <c r="S84" s="43"/>
      <c r="T84" s="43"/>
      <c r="U84" s="43"/>
      <c r="V84" s="4"/>
      <c r="W84" s="112">
        <f>IF(C60="","",IF(C60=E52,E68,IF(C60=E68,E52)))</f>
        <v>5</v>
      </c>
      <c r="X84" s="4" t="str">
        <f>IF(W84="","",VLOOKUP(W84,$N$8:$O$70,2,FALSE))</f>
        <v>峯</v>
      </c>
      <c r="Y84" s="92"/>
      <c r="Z84" s="95"/>
      <c r="AA84" s="163">
        <v>84</v>
      </c>
      <c r="AB84" s="164"/>
      <c r="AC84" s="43"/>
      <c r="AD84" s="43"/>
      <c r="AE84" s="43"/>
      <c r="AF84" s="43"/>
      <c r="AG84" s="43"/>
      <c r="AH84" s="3"/>
      <c r="AI84" s="4"/>
      <c r="AJ84" s="4"/>
      <c r="AK84" s="3"/>
      <c r="AL84" s="127"/>
      <c r="AM84" s="127"/>
      <c r="AN84" s="127"/>
      <c r="AO84" s="127"/>
      <c r="AP84" s="127"/>
    </row>
    <row r="85" spans="1:42" ht="18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45"/>
      <c r="O85" s="46"/>
      <c r="P85" s="46"/>
      <c r="Q85" s="47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3"/>
      <c r="AI85" s="4"/>
      <c r="AJ85" s="4"/>
      <c r="AK85" s="3"/>
      <c r="AL85" s="127"/>
      <c r="AM85" s="127"/>
      <c r="AN85" s="127"/>
      <c r="AO85" s="127"/>
      <c r="AP85" s="127"/>
    </row>
    <row r="86" spans="1:42" ht="18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45"/>
      <c r="O86" s="46"/>
      <c r="P86" s="46"/>
      <c r="Q86" s="47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3"/>
      <c r="AI86" s="4"/>
      <c r="AJ86" s="4"/>
      <c r="AK86" s="3"/>
      <c r="AL86" s="127"/>
      <c r="AM86" s="127"/>
      <c r="AN86" s="127"/>
      <c r="AO86" s="127"/>
      <c r="AP86" s="127"/>
    </row>
    <row r="87" spans="1:42" ht="18">
      <c r="A87" s="127"/>
      <c r="B87" s="127"/>
      <c r="C87" s="127"/>
      <c r="D87" s="127"/>
      <c r="E87" s="127"/>
      <c r="I87" s="127"/>
      <c r="J87" s="127"/>
      <c r="K87" s="127"/>
      <c r="L87" s="127"/>
      <c r="M87" s="127"/>
      <c r="N87" s="45"/>
      <c r="O87" s="46"/>
      <c r="P87" s="46"/>
      <c r="Q87" s="47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3"/>
      <c r="AI87" s="4"/>
      <c r="AJ87" s="4"/>
      <c r="AK87" s="3"/>
      <c r="AL87" s="127"/>
      <c r="AM87" s="127"/>
      <c r="AN87" s="127"/>
      <c r="AO87" s="127"/>
      <c r="AP87" s="127"/>
    </row>
    <row r="88" spans="1:42" ht="17.25">
      <c r="A88" s="127"/>
      <c r="B88" s="127"/>
      <c r="C88" s="127"/>
      <c r="D88" s="127"/>
      <c r="E88" s="127"/>
      <c r="I88" s="127"/>
      <c r="J88" s="127"/>
      <c r="K88" s="127"/>
      <c r="L88" s="127"/>
      <c r="M88" s="127"/>
      <c r="N88" s="45"/>
      <c r="O88" s="46"/>
      <c r="P88" s="46"/>
      <c r="Q88" s="47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3"/>
      <c r="AI88" s="4"/>
      <c r="AJ88" s="4"/>
      <c r="AK88" s="3"/>
      <c r="AL88" s="127"/>
      <c r="AM88" s="127"/>
      <c r="AN88" s="127"/>
      <c r="AO88" s="127"/>
      <c r="AP88" s="127"/>
    </row>
    <row r="89" spans="1:42" ht="17.25">
      <c r="A89" s="127"/>
      <c r="B89" s="127"/>
      <c r="C89" s="127"/>
      <c r="D89" s="127"/>
      <c r="E89" s="127"/>
      <c r="I89" s="127"/>
      <c r="J89" s="127"/>
      <c r="K89" s="127"/>
      <c r="L89" s="127"/>
      <c r="M89" s="127"/>
      <c r="N89" s="45"/>
      <c r="O89" s="46"/>
      <c r="P89" s="46"/>
      <c r="Q89" s="47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3"/>
      <c r="AI89" s="4"/>
      <c r="AJ89" s="4"/>
      <c r="AK89" s="3"/>
      <c r="AL89" s="127"/>
      <c r="AM89" s="127"/>
      <c r="AN89" s="127"/>
      <c r="AO89" s="127"/>
      <c r="AP89" s="127"/>
    </row>
    <row r="90" spans="1:42" ht="17.25">
      <c r="A90" s="127"/>
      <c r="B90" s="127"/>
      <c r="C90" s="127"/>
      <c r="D90" s="127"/>
      <c r="E90" s="127"/>
      <c r="I90" s="127"/>
      <c r="J90" s="127"/>
      <c r="K90" s="127"/>
      <c r="L90" s="127"/>
      <c r="M90" s="127"/>
      <c r="N90" s="45"/>
      <c r="O90" s="46"/>
      <c r="P90" s="46"/>
      <c r="Q90" s="47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3"/>
      <c r="AI90" s="4"/>
      <c r="AJ90" s="4"/>
      <c r="AK90" s="3"/>
      <c r="AL90" s="127"/>
      <c r="AM90" s="127"/>
      <c r="AN90" s="127"/>
      <c r="AO90" s="127"/>
      <c r="AP90" s="127"/>
    </row>
    <row r="91" spans="1:42" ht="17.25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45"/>
      <c r="O91" s="46"/>
      <c r="P91" s="46"/>
      <c r="Q91" s="47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3"/>
      <c r="AI91" s="4"/>
      <c r="AJ91" s="4"/>
      <c r="AK91" s="3"/>
      <c r="AL91" s="127"/>
      <c r="AM91" s="127"/>
      <c r="AN91" s="127"/>
      <c r="AO91" s="127"/>
      <c r="AP91" s="127"/>
    </row>
    <row r="92" spans="1:42" ht="17.25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45"/>
      <c r="O92" s="46"/>
      <c r="P92" s="46"/>
      <c r="Q92" s="47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3"/>
      <c r="AI92" s="4"/>
      <c r="AJ92" s="4"/>
      <c r="AK92" s="3"/>
      <c r="AL92" s="127"/>
      <c r="AM92" s="127"/>
      <c r="AN92" s="127"/>
      <c r="AO92" s="127"/>
      <c r="AP92" s="127"/>
    </row>
    <row r="93" spans="1:42" ht="17.2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45"/>
      <c r="O93" s="46"/>
      <c r="P93" s="46"/>
      <c r="Q93" s="47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3"/>
      <c r="AI93" s="4"/>
      <c r="AJ93" s="4"/>
      <c r="AK93" s="3"/>
      <c r="AL93" s="127"/>
      <c r="AM93" s="127"/>
      <c r="AN93" s="127"/>
      <c r="AO93" s="127"/>
      <c r="AP93" s="127"/>
    </row>
    <row r="94" spans="1:42" ht="17.2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45"/>
      <c r="O94" s="46"/>
      <c r="P94" s="46"/>
      <c r="Q94" s="47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3"/>
      <c r="AI94" s="4"/>
      <c r="AJ94" s="4"/>
      <c r="AK94" s="3"/>
      <c r="AL94" s="127"/>
      <c r="AM94" s="127"/>
      <c r="AN94" s="127"/>
      <c r="AO94" s="127"/>
      <c r="AP94" s="127"/>
    </row>
    <row r="95" spans="1:42" ht="17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45"/>
      <c r="O95" s="46"/>
      <c r="P95" s="46"/>
      <c r="Q95" s="47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3"/>
      <c r="AI95" s="4"/>
      <c r="AJ95" s="4"/>
      <c r="AK95" s="3"/>
      <c r="AL95" s="127"/>
      <c r="AM95" s="127"/>
      <c r="AN95" s="127"/>
      <c r="AO95" s="127"/>
      <c r="AP95" s="127"/>
    </row>
    <row r="96" spans="1:42" ht="17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45"/>
      <c r="O96" s="46"/>
      <c r="P96" s="46"/>
      <c r="Q96" s="47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3"/>
      <c r="AI96" s="4"/>
      <c r="AJ96" s="4"/>
      <c r="AK96" s="3"/>
      <c r="AL96" s="127"/>
      <c r="AM96" s="127"/>
      <c r="AN96" s="127"/>
      <c r="AO96" s="127"/>
      <c r="AP96" s="127"/>
    </row>
    <row r="97" spans="1:42" ht="17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45"/>
      <c r="O97" s="46"/>
      <c r="P97" s="46"/>
      <c r="Q97" s="47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3"/>
      <c r="AI97" s="4"/>
      <c r="AJ97" s="4"/>
      <c r="AK97" s="3"/>
      <c r="AL97" s="127"/>
      <c r="AM97" s="127"/>
      <c r="AN97" s="127"/>
      <c r="AO97" s="127"/>
      <c r="AP97" s="127"/>
    </row>
  </sheetData>
  <mergeCells count="64">
    <mergeCell ref="A3:AA3"/>
    <mergeCell ref="A1:AD1"/>
    <mergeCell ref="V74:X74"/>
    <mergeCell ref="V80:X80"/>
    <mergeCell ref="AC40:AD40"/>
    <mergeCell ref="U10:V10"/>
    <mergeCell ref="W12:X12"/>
    <mergeCell ref="U14:V14"/>
    <mergeCell ref="U18:V18"/>
    <mergeCell ref="Y16:Z16"/>
    <mergeCell ref="W20:X20"/>
    <mergeCell ref="U22:V22"/>
    <mergeCell ref="AA24:AB24"/>
    <mergeCell ref="U26:V26"/>
    <mergeCell ref="W28:X28"/>
    <mergeCell ref="U30:V30"/>
    <mergeCell ref="Y32:Z32"/>
    <mergeCell ref="W36:X36"/>
    <mergeCell ref="U34:V34"/>
    <mergeCell ref="U38:V38"/>
    <mergeCell ref="U42:V42"/>
    <mergeCell ref="W44:X44"/>
    <mergeCell ref="U46:V46"/>
    <mergeCell ref="Y48:Z48"/>
    <mergeCell ref="U50:V50"/>
    <mergeCell ref="U54:V54"/>
    <mergeCell ref="W52:X52"/>
    <mergeCell ref="AA56:AB56"/>
    <mergeCell ref="U58:V58"/>
    <mergeCell ref="U62:V62"/>
    <mergeCell ref="W60:X60"/>
    <mergeCell ref="Y64:Z64"/>
    <mergeCell ref="W68:X68"/>
    <mergeCell ref="U66:V66"/>
    <mergeCell ref="U70:V70"/>
    <mergeCell ref="K12:L12"/>
    <mergeCell ref="I14:J14"/>
    <mergeCell ref="G18:H18"/>
    <mergeCell ref="E21:F21"/>
    <mergeCell ref="I22:J22"/>
    <mergeCell ref="K20:L20"/>
    <mergeCell ref="K28:L28"/>
    <mergeCell ref="I30:J30"/>
    <mergeCell ref="G34:H34"/>
    <mergeCell ref="E37:F37"/>
    <mergeCell ref="C29:D29"/>
    <mergeCell ref="I38:J38"/>
    <mergeCell ref="K36:L36"/>
    <mergeCell ref="A45:B45"/>
    <mergeCell ref="K44:L44"/>
    <mergeCell ref="I46:J46"/>
    <mergeCell ref="G66:H66"/>
    <mergeCell ref="G50:H50"/>
    <mergeCell ref="E53:F53"/>
    <mergeCell ref="C61:D61"/>
    <mergeCell ref="K68:L68"/>
    <mergeCell ref="K52:L52"/>
    <mergeCell ref="K60:L60"/>
    <mergeCell ref="I62:J62"/>
    <mergeCell ref="I54:J54"/>
    <mergeCell ref="AA78:AB78"/>
    <mergeCell ref="AA84:AB84"/>
    <mergeCell ref="E69:F69"/>
    <mergeCell ref="I70:J70"/>
  </mergeCells>
  <printOptions/>
  <pageMargins left="0.5905511811023623" right="0.5511811023622047" top="0.984251968503937" bottom="0.5905511811023623" header="0.5118110236220472" footer="0.5118110236220472"/>
  <pageSetup horizontalDpi="300" verticalDpi="300" orientation="portrait" paperSize="9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97"/>
  <sheetViews>
    <sheetView zoomScale="75" zoomScaleNormal="75" workbookViewId="0" topLeftCell="A1">
      <selection activeCell="A1" sqref="A1:AD1"/>
    </sheetView>
  </sheetViews>
  <sheetFormatPr defaultColWidth="9.00390625" defaultRowHeight="13.5"/>
  <cols>
    <col min="1" max="1" width="2.75390625" style="128" customWidth="1"/>
    <col min="2" max="2" width="7.75390625" style="128" customWidth="1"/>
    <col min="3" max="3" width="2.875" style="128" customWidth="1"/>
    <col min="4" max="4" width="7.75390625" style="128" customWidth="1"/>
    <col min="5" max="5" width="2.875" style="128" customWidth="1"/>
    <col min="6" max="6" width="7.75390625" style="128" customWidth="1"/>
    <col min="7" max="7" width="2.875" style="128" customWidth="1"/>
    <col min="8" max="8" width="7.75390625" style="128" customWidth="1"/>
    <col min="9" max="9" width="2.875" style="128" customWidth="1"/>
    <col min="10" max="10" width="7.75390625" style="128" customWidth="1"/>
    <col min="11" max="11" width="2.875" style="128" customWidth="1"/>
    <col min="12" max="12" width="7.75390625" style="128" customWidth="1"/>
    <col min="13" max="13" width="3.875" style="128" customWidth="1"/>
    <col min="14" max="14" width="3.375" style="128" customWidth="1"/>
    <col min="15" max="16" width="8.25390625" style="128" customWidth="1"/>
    <col min="17" max="17" width="7.00390625" style="128" customWidth="1"/>
    <col min="18" max="18" width="2.875" style="128" customWidth="1"/>
    <col min="19" max="20" width="9.00390625" style="128" customWidth="1"/>
    <col min="21" max="21" width="2.875" style="128" customWidth="1"/>
    <col min="22" max="22" width="7.875" style="128" customWidth="1"/>
    <col min="23" max="23" width="2.875" style="128" customWidth="1"/>
    <col min="24" max="24" width="7.875" style="128" customWidth="1"/>
    <col min="25" max="25" width="2.875" style="128" customWidth="1"/>
    <col min="26" max="26" width="7.875" style="128" customWidth="1"/>
    <col min="27" max="27" width="2.875" style="128" customWidth="1"/>
    <col min="28" max="28" width="7.875" style="128" customWidth="1"/>
    <col min="29" max="29" width="2.875" style="128" customWidth="1"/>
    <col min="30" max="30" width="7.875" style="128" customWidth="1"/>
    <col min="31" max="36" width="5.375" style="128" customWidth="1"/>
    <col min="37" max="37" width="5.375" style="130" customWidth="1"/>
    <col min="38" max="16384" width="5.375" style="128" customWidth="1"/>
  </cols>
  <sheetData>
    <row r="1" spans="1:42" ht="33.75" customHeight="1">
      <c r="A1" s="172" t="s">
        <v>55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"/>
      <c r="AF1" s="2"/>
      <c r="AG1" s="2"/>
      <c r="AH1" s="3"/>
      <c r="AI1" s="4"/>
      <c r="AJ1" s="4"/>
      <c r="AK1" s="148"/>
      <c r="AL1" s="2"/>
      <c r="AM1" s="2"/>
      <c r="AN1" s="2"/>
      <c r="AO1" s="2"/>
      <c r="AP1" s="2"/>
    </row>
    <row r="2" spans="1:42" ht="24" customHeight="1">
      <c r="A2" s="3"/>
      <c r="B2" s="5"/>
      <c r="C2" s="6"/>
      <c r="D2" s="5"/>
      <c r="E2" s="3"/>
      <c r="F2" s="5"/>
      <c r="G2" s="3"/>
      <c r="H2" s="5"/>
      <c r="I2" s="3"/>
      <c r="J2" s="5"/>
      <c r="K2" s="3"/>
      <c r="L2" s="5"/>
      <c r="M2" s="5"/>
      <c r="N2" s="7"/>
      <c r="O2" s="8"/>
      <c r="P2" s="8"/>
      <c r="Q2" s="9"/>
      <c r="R2" s="3"/>
      <c r="S2" s="5"/>
      <c r="T2" s="5"/>
      <c r="U2" s="3"/>
      <c r="V2" s="5"/>
      <c r="W2" s="5"/>
      <c r="X2" s="2"/>
      <c r="Y2" s="2"/>
      <c r="Z2" s="2"/>
      <c r="AA2" s="2"/>
      <c r="AB2" s="2"/>
      <c r="AC2" s="2"/>
      <c r="AD2" s="10" t="s">
        <v>26</v>
      </c>
      <c r="AE2" s="5"/>
      <c r="AF2" s="5"/>
      <c r="AG2" s="5"/>
      <c r="AH2" s="3"/>
      <c r="AI2" s="4"/>
      <c r="AJ2" s="4"/>
      <c r="AK2" s="148"/>
      <c r="AL2" s="5"/>
      <c r="AM2" s="5"/>
      <c r="AN2" s="5"/>
      <c r="AO2" s="5"/>
      <c r="AP2" s="5"/>
    </row>
    <row r="3" spans="1:42" ht="31.5">
      <c r="A3" s="171" t="s">
        <v>32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1"/>
      <c r="AC3" s="11"/>
      <c r="AD3" s="12" t="s">
        <v>56</v>
      </c>
      <c r="AE3" s="13"/>
      <c r="AF3" s="13"/>
      <c r="AG3" s="13"/>
      <c r="AH3" s="3"/>
      <c r="AI3" s="4"/>
      <c r="AJ3" s="4"/>
      <c r="AK3" s="148"/>
      <c r="AL3" s="13"/>
      <c r="AM3" s="13"/>
      <c r="AN3" s="13"/>
      <c r="AO3" s="13"/>
      <c r="AP3" s="13"/>
    </row>
    <row r="4" spans="1:42" ht="2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0"/>
      <c r="O4" s="15"/>
      <c r="P4" s="15"/>
      <c r="Q4" s="15"/>
      <c r="R4" s="14"/>
      <c r="S4" s="14"/>
      <c r="T4" s="14"/>
      <c r="U4" s="14"/>
      <c r="V4" s="14"/>
      <c r="W4" s="15" t="s">
        <v>57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9"/>
      <c r="AL4" s="14"/>
      <c r="AM4" s="14"/>
      <c r="AN4" s="14"/>
      <c r="AO4" s="14"/>
      <c r="AP4" s="14"/>
    </row>
    <row r="5" spans="1:42" ht="23.25">
      <c r="A5" s="3"/>
      <c r="B5" s="16"/>
      <c r="C5" s="3"/>
      <c r="D5" s="16"/>
      <c r="E5" s="3"/>
      <c r="F5" s="16"/>
      <c r="G5" s="3"/>
      <c r="H5" s="16"/>
      <c r="I5" s="3"/>
      <c r="J5" s="16"/>
      <c r="K5" s="3"/>
      <c r="L5" s="16"/>
      <c r="M5" s="16"/>
      <c r="N5" s="7"/>
      <c r="O5" s="8"/>
      <c r="P5" s="8"/>
      <c r="Q5" s="9"/>
      <c r="R5" s="3"/>
      <c r="S5" s="16"/>
      <c r="T5" s="16"/>
      <c r="U5" s="3"/>
      <c r="V5" s="16"/>
      <c r="W5" s="9"/>
      <c r="X5" s="16"/>
      <c r="Y5" s="3"/>
      <c r="Z5" s="16"/>
      <c r="AA5" s="3"/>
      <c r="AB5" s="16"/>
      <c r="AC5" s="3"/>
      <c r="AD5" s="16"/>
      <c r="AE5" s="16"/>
      <c r="AF5" s="16"/>
      <c r="AG5" s="16"/>
      <c r="AH5" s="3"/>
      <c r="AI5" s="4"/>
      <c r="AJ5" s="4"/>
      <c r="AK5" s="148"/>
      <c r="AL5" s="16"/>
      <c r="AM5" s="16"/>
      <c r="AN5" s="16"/>
      <c r="AO5" s="16"/>
      <c r="AP5" s="16"/>
    </row>
    <row r="6" spans="1:42" ht="18">
      <c r="A6" s="3"/>
      <c r="B6" s="4"/>
      <c r="C6" s="3"/>
      <c r="D6" s="4"/>
      <c r="E6" s="3"/>
      <c r="F6" s="4"/>
      <c r="G6" s="3"/>
      <c r="H6" s="4"/>
      <c r="I6" s="3"/>
      <c r="J6" s="4"/>
      <c r="K6" s="3"/>
      <c r="L6" s="4"/>
      <c r="M6" s="4"/>
      <c r="N6" s="7"/>
      <c r="O6" s="8"/>
      <c r="P6" s="8"/>
      <c r="Q6" s="9"/>
      <c r="R6" s="3"/>
      <c r="S6" s="4"/>
      <c r="T6" s="17" t="s">
        <v>62</v>
      </c>
      <c r="U6" s="18"/>
      <c r="V6" s="17" t="s">
        <v>61</v>
      </c>
      <c r="W6" s="18"/>
      <c r="X6" s="17" t="s">
        <v>60</v>
      </c>
      <c r="Y6" s="18"/>
      <c r="Z6" s="17" t="s">
        <v>59</v>
      </c>
      <c r="AA6" s="18"/>
      <c r="AB6" s="17" t="s">
        <v>58</v>
      </c>
      <c r="AC6" s="3"/>
      <c r="AD6" s="4"/>
      <c r="AE6" s="4"/>
      <c r="AF6" s="4"/>
      <c r="AG6" s="4"/>
      <c r="AH6" s="3" t="s">
        <v>0</v>
      </c>
      <c r="AI6" s="4"/>
      <c r="AJ6" s="4"/>
      <c r="AK6" s="148"/>
      <c r="AL6" s="4"/>
      <c r="AM6" s="4"/>
      <c r="AN6" s="4"/>
      <c r="AO6" s="4"/>
      <c r="AP6" s="4"/>
    </row>
    <row r="7" spans="1:42" ht="8.25" customHeight="1">
      <c r="A7" s="3"/>
      <c r="B7" s="4"/>
      <c r="C7" s="3"/>
      <c r="D7" s="4"/>
      <c r="E7" s="3"/>
      <c r="F7" s="4"/>
      <c r="G7" s="3"/>
      <c r="H7" s="4"/>
      <c r="I7" s="3"/>
      <c r="J7" s="4"/>
      <c r="K7" s="3"/>
      <c r="L7" s="4"/>
      <c r="M7" s="4"/>
      <c r="N7" s="7"/>
      <c r="O7" s="8"/>
      <c r="P7" s="8"/>
      <c r="Q7" s="9"/>
      <c r="R7" s="3"/>
      <c r="S7" s="4"/>
      <c r="T7" s="17"/>
      <c r="U7" s="18"/>
      <c r="V7" s="17"/>
      <c r="W7" s="18"/>
      <c r="X7" s="17"/>
      <c r="Y7" s="18"/>
      <c r="Z7" s="17"/>
      <c r="AA7" s="18"/>
      <c r="AB7" s="17"/>
      <c r="AC7" s="3"/>
      <c r="AD7" s="4"/>
      <c r="AE7" s="4"/>
      <c r="AF7" s="4"/>
      <c r="AG7" s="4"/>
      <c r="AI7" s="4"/>
      <c r="AJ7" s="4"/>
      <c r="AK7" s="148"/>
      <c r="AL7" s="4"/>
      <c r="AM7" s="4"/>
      <c r="AN7" s="4"/>
      <c r="AO7" s="4"/>
      <c r="AP7" s="4"/>
    </row>
    <row r="8" spans="1:42" ht="18.75" thickBot="1">
      <c r="A8" s="112"/>
      <c r="B8" s="113"/>
      <c r="C8" s="112"/>
      <c r="D8" s="113"/>
      <c r="E8" s="112"/>
      <c r="F8" s="113"/>
      <c r="G8" s="118"/>
      <c r="H8" s="115"/>
      <c r="I8" s="118"/>
      <c r="J8" s="115"/>
      <c r="K8" s="118"/>
      <c r="L8" s="115"/>
      <c r="M8" s="33"/>
      <c r="N8" s="7">
        <v>1</v>
      </c>
      <c r="O8" s="27" t="str">
        <f aca="true" t="shared" si="0" ref="O8:O39">IF(N8="","",VLOOKUP(N8,$AH$8:$AK$39,2,FALSE))</f>
        <v>金城</v>
      </c>
      <c r="P8" s="27" t="str">
        <f aca="true" t="shared" si="1" ref="P8:P39">IF(N8="","",VLOOKUP(N8,$AH$8:$AK$39,3,FALSE))</f>
        <v>充</v>
      </c>
      <c r="Q8" s="28" t="str">
        <f aca="true" t="shared" si="2" ref="Q8:Q39">IF(N8="","",VLOOKUP(N8,$AH$8:$AK$39,4,FALSE))</f>
        <v>(沖・仲井真小）</v>
      </c>
      <c r="R8" s="3"/>
      <c r="S8" s="4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4"/>
      <c r="AF8" s="4"/>
      <c r="AG8" s="4"/>
      <c r="AH8" s="131">
        <v>1</v>
      </c>
      <c r="AI8" s="132" t="s">
        <v>68</v>
      </c>
      <c r="AJ8" s="133" t="s">
        <v>69</v>
      </c>
      <c r="AK8" s="150" t="s">
        <v>70</v>
      </c>
      <c r="AL8" s="4"/>
      <c r="AM8" s="4"/>
      <c r="AN8" s="4"/>
      <c r="AO8" s="4"/>
      <c r="AP8" s="19"/>
    </row>
    <row r="9" spans="1:42" ht="18.75" thickBot="1">
      <c r="A9" s="112"/>
      <c r="B9" s="113"/>
      <c r="C9" s="112"/>
      <c r="D9" s="113"/>
      <c r="E9" s="112"/>
      <c r="F9" s="113"/>
      <c r="G9" s="118"/>
      <c r="H9" s="115"/>
      <c r="I9" s="118"/>
      <c r="J9" s="115"/>
      <c r="K9" s="118"/>
      <c r="L9" s="115"/>
      <c r="M9" s="33"/>
      <c r="N9" s="21"/>
      <c r="O9" s="8">
        <f t="shared" si="0"/>
      </c>
      <c r="P9" s="8">
        <f t="shared" si="1"/>
      </c>
      <c r="Q9" s="9">
        <f t="shared" si="2"/>
      </c>
      <c r="R9" s="22"/>
      <c r="S9" s="23"/>
      <c r="T9" s="24"/>
      <c r="U9" s="118">
        <v>2</v>
      </c>
      <c r="V9" s="113" t="str">
        <f>IF(U9="","",VLOOKUP(U9,$N$8:$O$70,2,FALSE))</f>
        <v>桑原</v>
      </c>
      <c r="W9" s="112"/>
      <c r="X9" s="113"/>
      <c r="Y9" s="112"/>
      <c r="Z9" s="113"/>
      <c r="AA9" s="112"/>
      <c r="AB9" s="113"/>
      <c r="AC9" s="112"/>
      <c r="AD9" s="113"/>
      <c r="AE9" s="4"/>
      <c r="AF9" s="4"/>
      <c r="AG9" s="4"/>
      <c r="AH9" s="131">
        <v>2</v>
      </c>
      <c r="AI9" s="132" t="s">
        <v>71</v>
      </c>
      <c r="AJ9" s="133" t="s">
        <v>72</v>
      </c>
      <c r="AK9" s="150" t="s">
        <v>73</v>
      </c>
      <c r="AL9" s="4"/>
      <c r="AM9" s="4"/>
      <c r="AN9" s="4"/>
      <c r="AO9" s="4"/>
      <c r="AP9" s="19"/>
    </row>
    <row r="10" spans="1:42" ht="18.75" thickBot="1">
      <c r="A10" s="112"/>
      <c r="B10" s="113"/>
      <c r="C10" s="112"/>
      <c r="D10" s="113"/>
      <c r="E10" s="112"/>
      <c r="F10" s="113"/>
      <c r="G10" s="118"/>
      <c r="H10" s="115"/>
      <c r="I10" s="118"/>
      <c r="J10" s="115"/>
      <c r="K10" s="118"/>
      <c r="L10" s="115"/>
      <c r="M10" s="154"/>
      <c r="N10" s="26">
        <v>2</v>
      </c>
      <c r="O10" s="27" t="str">
        <f t="shared" si="0"/>
        <v>桑原</v>
      </c>
      <c r="P10" s="27" t="str">
        <f t="shared" si="1"/>
        <v>一聡</v>
      </c>
      <c r="Q10" s="28" t="str">
        <f t="shared" si="2"/>
        <v>(福・ｷｬﾝﾌﾟ2）</v>
      </c>
      <c r="R10" s="29"/>
      <c r="S10" s="30"/>
      <c r="T10" s="31"/>
      <c r="U10" s="169">
        <v>97</v>
      </c>
      <c r="V10" s="170"/>
      <c r="W10" s="112"/>
      <c r="X10" s="113"/>
      <c r="Y10" s="112"/>
      <c r="Z10" s="113"/>
      <c r="AA10" s="112"/>
      <c r="AB10" s="113"/>
      <c r="AC10" s="112"/>
      <c r="AD10" s="113"/>
      <c r="AE10" s="4"/>
      <c r="AF10" s="4"/>
      <c r="AG10" s="4"/>
      <c r="AH10" s="131">
        <v>3</v>
      </c>
      <c r="AI10" s="132" t="s">
        <v>74</v>
      </c>
      <c r="AJ10" s="133" t="s">
        <v>75</v>
      </c>
      <c r="AK10" s="151" t="s">
        <v>76</v>
      </c>
      <c r="AL10" s="4"/>
      <c r="AM10" s="4"/>
      <c r="AN10" s="4"/>
      <c r="AO10" s="4"/>
      <c r="AP10" s="4"/>
    </row>
    <row r="11" spans="1:42" ht="18.75" thickBot="1">
      <c r="A11" s="112"/>
      <c r="B11" s="113"/>
      <c r="C11" s="112"/>
      <c r="D11" s="113"/>
      <c r="E11" s="112"/>
      <c r="F11" s="113"/>
      <c r="G11" s="118"/>
      <c r="H11" s="115"/>
      <c r="I11" s="118"/>
      <c r="J11" s="115"/>
      <c r="K11" s="155"/>
      <c r="L11" s="156">
        <f>IF(K11="","",VLOOKUP(K11,$N$8:$O$70,2,FALSE))</f>
      </c>
      <c r="M11" s="138"/>
      <c r="N11" s="7"/>
      <c r="O11" s="8">
        <f t="shared" si="0"/>
      </c>
      <c r="P11" s="8">
        <f t="shared" si="1"/>
      </c>
      <c r="Q11" s="9">
        <f t="shared" si="2"/>
      </c>
      <c r="R11" s="3"/>
      <c r="S11" s="4"/>
      <c r="T11" s="4"/>
      <c r="U11" s="118"/>
      <c r="V11" s="120"/>
      <c r="W11" s="112">
        <v>2</v>
      </c>
      <c r="X11" s="113" t="str">
        <f>IF(W11="","",VLOOKUP(W11,$N$8:$O$70,2,FALSE))</f>
        <v>桑原</v>
      </c>
      <c r="Y11" s="112"/>
      <c r="Z11" s="113"/>
      <c r="AA11" s="112"/>
      <c r="AB11" s="113"/>
      <c r="AC11" s="112"/>
      <c r="AD11" s="113"/>
      <c r="AE11" s="4"/>
      <c r="AF11" s="4"/>
      <c r="AG11" s="4"/>
      <c r="AH11" s="131">
        <v>4</v>
      </c>
      <c r="AI11" s="132" t="s">
        <v>77</v>
      </c>
      <c r="AJ11" s="133" t="s">
        <v>78</v>
      </c>
      <c r="AK11" s="150" t="s">
        <v>79</v>
      </c>
      <c r="AL11" s="4"/>
      <c r="AM11" s="4"/>
      <c r="AN11" s="4"/>
      <c r="AO11" s="4"/>
      <c r="AP11" s="4"/>
    </row>
    <row r="12" spans="1:42" ht="18.75" thickBot="1">
      <c r="A12" s="112"/>
      <c r="B12" s="113"/>
      <c r="C12" s="112"/>
      <c r="D12" s="113"/>
      <c r="E12" s="112"/>
      <c r="F12" s="113"/>
      <c r="G12" s="118"/>
      <c r="H12" s="115"/>
      <c r="I12" s="118"/>
      <c r="J12" s="115"/>
      <c r="K12" s="167"/>
      <c r="L12" s="168"/>
      <c r="M12" s="33"/>
      <c r="N12" s="7">
        <v>3</v>
      </c>
      <c r="O12" s="27" t="str">
        <f t="shared" si="0"/>
        <v>池田</v>
      </c>
      <c r="P12" s="27" t="str">
        <f t="shared" si="1"/>
        <v>智博</v>
      </c>
      <c r="Q12" s="28" t="str">
        <f t="shared" si="2"/>
        <v>(佐・太閤TC）</v>
      </c>
      <c r="R12" s="3"/>
      <c r="S12" s="4"/>
      <c r="T12" s="4"/>
      <c r="U12" s="118"/>
      <c r="V12" s="120"/>
      <c r="W12" s="169">
        <v>84</v>
      </c>
      <c r="X12" s="170"/>
      <c r="Y12" s="114"/>
      <c r="Z12" s="113"/>
      <c r="AA12" s="112"/>
      <c r="AB12" s="113"/>
      <c r="AC12" s="112"/>
      <c r="AD12" s="113"/>
      <c r="AE12" s="4"/>
      <c r="AF12" s="4"/>
      <c r="AG12" s="4"/>
      <c r="AH12" s="131">
        <v>5</v>
      </c>
      <c r="AI12" s="132" t="s">
        <v>80</v>
      </c>
      <c r="AJ12" s="133" t="s">
        <v>81</v>
      </c>
      <c r="AK12" s="150" t="s">
        <v>82</v>
      </c>
      <c r="AL12" s="4"/>
      <c r="AM12" s="4"/>
      <c r="AN12" s="4"/>
      <c r="AO12" s="4"/>
      <c r="AP12" s="4"/>
    </row>
    <row r="13" spans="1:42" ht="18.75" thickBot="1">
      <c r="A13" s="112"/>
      <c r="B13" s="113"/>
      <c r="C13" s="112"/>
      <c r="D13" s="113"/>
      <c r="E13" s="112"/>
      <c r="F13" s="113"/>
      <c r="G13" s="118"/>
      <c r="H13" s="115"/>
      <c r="I13" s="118"/>
      <c r="J13" s="115">
        <f>IF(I13="","",VLOOKUP(I13,$N$8:$O$70,2,FALSE))</f>
      </c>
      <c r="K13" s="118"/>
      <c r="L13" s="115"/>
      <c r="M13" s="154"/>
      <c r="N13" s="21"/>
      <c r="O13" s="8">
        <f t="shared" si="0"/>
      </c>
      <c r="P13" s="8">
        <f t="shared" si="1"/>
      </c>
      <c r="Q13" s="9">
        <f t="shared" si="2"/>
      </c>
      <c r="R13" s="22"/>
      <c r="S13" s="23"/>
      <c r="T13" s="24"/>
      <c r="U13" s="121">
        <v>4</v>
      </c>
      <c r="V13" s="122" t="str">
        <f>IF(U13="","",VLOOKUP(U13,$N$8:$O$70,2,FALSE))</f>
        <v>小村</v>
      </c>
      <c r="W13" s="118"/>
      <c r="X13" s="120"/>
      <c r="Y13" s="114"/>
      <c r="Z13" s="113"/>
      <c r="AA13" s="112"/>
      <c r="AB13" s="113"/>
      <c r="AC13" s="112"/>
      <c r="AD13" s="113"/>
      <c r="AE13" s="4"/>
      <c r="AF13" s="4"/>
      <c r="AG13" s="4"/>
      <c r="AH13" s="131">
        <v>6</v>
      </c>
      <c r="AI13" s="132" t="s">
        <v>83</v>
      </c>
      <c r="AJ13" s="133" t="s">
        <v>84</v>
      </c>
      <c r="AK13" s="151" t="s">
        <v>85</v>
      </c>
      <c r="AL13" s="4"/>
      <c r="AM13" s="4"/>
      <c r="AN13" s="4"/>
      <c r="AO13" s="4"/>
      <c r="AP13" s="4"/>
    </row>
    <row r="14" spans="1:42" ht="18.75" thickBot="1">
      <c r="A14" s="112"/>
      <c r="B14" s="113"/>
      <c r="C14" s="112"/>
      <c r="D14" s="113"/>
      <c r="E14" s="112"/>
      <c r="F14" s="113"/>
      <c r="G14" s="118"/>
      <c r="H14" s="115"/>
      <c r="I14" s="167"/>
      <c r="J14" s="168"/>
      <c r="K14" s="118"/>
      <c r="L14" s="115"/>
      <c r="M14" s="33"/>
      <c r="N14" s="32">
        <v>4</v>
      </c>
      <c r="O14" s="27" t="str">
        <f t="shared" si="0"/>
        <v>小村</v>
      </c>
      <c r="P14" s="27" t="str">
        <f t="shared" si="1"/>
        <v>拓也</v>
      </c>
      <c r="Q14" s="28" t="str">
        <f t="shared" si="2"/>
        <v>(宮・延岡ﾛｲﾔﾙ）</v>
      </c>
      <c r="R14" s="29"/>
      <c r="S14" s="30"/>
      <c r="T14" s="31"/>
      <c r="U14" s="169">
        <v>85</v>
      </c>
      <c r="V14" s="166"/>
      <c r="W14" s="118"/>
      <c r="X14" s="120"/>
      <c r="Y14" s="114"/>
      <c r="Z14" s="113"/>
      <c r="AA14" s="112"/>
      <c r="AB14" s="113"/>
      <c r="AC14" s="112"/>
      <c r="AD14" s="113"/>
      <c r="AE14" s="4"/>
      <c r="AF14" s="4"/>
      <c r="AG14" s="4"/>
      <c r="AH14" s="131">
        <v>7</v>
      </c>
      <c r="AI14" s="132" t="s">
        <v>86</v>
      </c>
      <c r="AJ14" s="133" t="s">
        <v>87</v>
      </c>
      <c r="AK14" s="150" t="s">
        <v>88</v>
      </c>
      <c r="AL14" s="4"/>
      <c r="AM14" s="4"/>
      <c r="AN14" s="4"/>
      <c r="AO14" s="4"/>
      <c r="AP14" s="4"/>
    </row>
    <row r="15" spans="1:42" ht="18.75" thickBot="1">
      <c r="A15" s="112"/>
      <c r="B15" s="113"/>
      <c r="C15" s="112"/>
      <c r="D15" s="113"/>
      <c r="E15" s="112"/>
      <c r="F15" s="113"/>
      <c r="G15" s="118"/>
      <c r="H15" s="115"/>
      <c r="I15" s="118"/>
      <c r="J15" s="115"/>
      <c r="K15" s="118"/>
      <c r="L15" s="115">
        <f>IF(K15="","",VLOOKUP(K15,$N$8:$O$70,2,FALSE))</f>
      </c>
      <c r="M15" s="33"/>
      <c r="N15" s="7"/>
      <c r="O15" s="8">
        <f t="shared" si="0"/>
      </c>
      <c r="P15" s="8">
        <f t="shared" si="1"/>
      </c>
      <c r="Q15" s="9">
        <f t="shared" si="2"/>
      </c>
      <c r="R15" s="3"/>
      <c r="S15" s="4"/>
      <c r="T15" s="4"/>
      <c r="U15" s="112"/>
      <c r="V15" s="113"/>
      <c r="W15" s="118"/>
      <c r="X15" s="120"/>
      <c r="Y15" s="114">
        <v>2</v>
      </c>
      <c r="Z15" s="113" t="str">
        <f>IF(Y15="","",VLOOKUP(Y15,$N$8:$O$70,2,FALSE))</f>
        <v>桑原</v>
      </c>
      <c r="AA15" s="112"/>
      <c r="AB15" s="113"/>
      <c r="AC15" s="112"/>
      <c r="AD15" s="113"/>
      <c r="AE15" s="4"/>
      <c r="AF15" s="4"/>
      <c r="AG15" s="4"/>
      <c r="AH15" s="131">
        <v>8</v>
      </c>
      <c r="AI15" s="132" t="s">
        <v>89</v>
      </c>
      <c r="AJ15" s="133" t="s">
        <v>90</v>
      </c>
      <c r="AK15" s="150" t="s">
        <v>91</v>
      </c>
      <c r="AL15" s="4"/>
      <c r="AM15" s="4"/>
      <c r="AN15" s="4"/>
      <c r="AO15" s="4"/>
      <c r="AP15" s="4"/>
    </row>
    <row r="16" spans="1:42" ht="18.75" thickBot="1">
      <c r="A16" s="112"/>
      <c r="B16" s="113"/>
      <c r="C16" s="112"/>
      <c r="D16" s="113"/>
      <c r="E16" s="112"/>
      <c r="F16" s="113"/>
      <c r="G16" s="118"/>
      <c r="H16" s="115"/>
      <c r="I16" s="118"/>
      <c r="J16" s="115"/>
      <c r="K16" s="118"/>
      <c r="L16" s="157"/>
      <c r="M16" s="33"/>
      <c r="N16" s="7">
        <v>5</v>
      </c>
      <c r="O16" s="27" t="str">
        <f t="shared" si="0"/>
        <v>石井</v>
      </c>
      <c r="P16" s="27" t="str">
        <f t="shared" si="1"/>
        <v>智久</v>
      </c>
      <c r="Q16" s="28" t="str">
        <f t="shared" si="2"/>
        <v>(宮・ｼｰｶﾞｲｱ）</v>
      </c>
      <c r="R16" s="3"/>
      <c r="S16" s="4"/>
      <c r="T16" s="4"/>
      <c r="U16" s="112"/>
      <c r="V16" s="113"/>
      <c r="W16" s="118"/>
      <c r="X16" s="120"/>
      <c r="Y16" s="169">
        <v>97</v>
      </c>
      <c r="Z16" s="170"/>
      <c r="AA16" s="112"/>
      <c r="AB16" s="113"/>
      <c r="AC16" s="112"/>
      <c r="AD16" s="113"/>
      <c r="AE16" s="4"/>
      <c r="AF16" s="4"/>
      <c r="AG16" s="4"/>
      <c r="AH16" s="131">
        <v>9</v>
      </c>
      <c r="AI16" s="132" t="s">
        <v>92</v>
      </c>
      <c r="AJ16" s="133" t="s">
        <v>93</v>
      </c>
      <c r="AK16" s="150" t="s">
        <v>94</v>
      </c>
      <c r="AL16" s="4"/>
      <c r="AM16" s="4"/>
      <c r="AN16" s="4"/>
      <c r="AO16" s="4"/>
      <c r="AP16" s="4"/>
    </row>
    <row r="17" spans="1:42" ht="18.75" thickBot="1">
      <c r="A17" s="112"/>
      <c r="B17" s="96" t="s">
        <v>440</v>
      </c>
      <c r="C17" s="112"/>
      <c r="D17" s="113"/>
      <c r="E17" s="112"/>
      <c r="F17" s="113"/>
      <c r="G17" s="118"/>
      <c r="H17" s="115">
        <f>IF(G17="","",VLOOKUP(G17,$N$8:$O$70,2,FALSE))</f>
      </c>
      <c r="I17" s="118"/>
      <c r="J17" s="115"/>
      <c r="K17" s="118"/>
      <c r="L17" s="115"/>
      <c r="M17" s="33"/>
      <c r="N17" s="21"/>
      <c r="O17" s="8">
        <f t="shared" si="0"/>
      </c>
      <c r="P17" s="8">
        <f t="shared" si="1"/>
      </c>
      <c r="Q17" s="9">
        <f t="shared" si="2"/>
      </c>
      <c r="R17" s="22"/>
      <c r="S17" s="23"/>
      <c r="T17" s="24"/>
      <c r="U17" s="118">
        <v>6</v>
      </c>
      <c r="V17" s="113" t="str">
        <f>IF(U17="","",VLOOKUP(U17,$N$8:$O$70,2,FALSE))</f>
        <v>太田</v>
      </c>
      <c r="W17" s="118"/>
      <c r="X17" s="120"/>
      <c r="Y17" s="114"/>
      <c r="Z17" s="120"/>
      <c r="AA17" s="112"/>
      <c r="AB17" s="113"/>
      <c r="AC17" s="112"/>
      <c r="AD17" s="113"/>
      <c r="AE17" s="4"/>
      <c r="AF17" s="4"/>
      <c r="AG17" s="4"/>
      <c r="AH17" s="131">
        <v>10</v>
      </c>
      <c r="AI17" s="132" t="s">
        <v>95</v>
      </c>
      <c r="AJ17" s="133" t="s">
        <v>96</v>
      </c>
      <c r="AK17" s="150" t="s">
        <v>97</v>
      </c>
      <c r="AL17" s="127"/>
      <c r="AM17" s="127"/>
      <c r="AN17" s="127"/>
      <c r="AO17" s="127"/>
      <c r="AP17" s="127"/>
    </row>
    <row r="18" spans="1:42" ht="18.75" thickBot="1">
      <c r="A18" s="112"/>
      <c r="B18" s="113"/>
      <c r="C18" s="112"/>
      <c r="D18" s="113"/>
      <c r="E18" s="112"/>
      <c r="F18" s="113"/>
      <c r="G18" s="167"/>
      <c r="H18" s="168"/>
      <c r="I18" s="118"/>
      <c r="J18" s="115"/>
      <c r="K18" s="118"/>
      <c r="L18" s="115"/>
      <c r="M18" s="154"/>
      <c r="N18" s="26">
        <v>6</v>
      </c>
      <c r="O18" s="27" t="str">
        <f t="shared" si="0"/>
        <v>太田</v>
      </c>
      <c r="P18" s="27" t="str">
        <f t="shared" si="1"/>
        <v>雄介</v>
      </c>
      <c r="Q18" s="28" t="str">
        <f t="shared" si="2"/>
        <v>(長・ｽｶﾞTS）</v>
      </c>
      <c r="R18" s="29"/>
      <c r="S18" s="30"/>
      <c r="T18" s="31"/>
      <c r="U18" s="169">
        <v>84</v>
      </c>
      <c r="V18" s="170"/>
      <c r="W18" s="118"/>
      <c r="X18" s="120"/>
      <c r="Y18" s="114"/>
      <c r="Z18" s="120"/>
      <c r="AA18" s="112"/>
      <c r="AB18" s="113"/>
      <c r="AC18" s="112"/>
      <c r="AD18" s="113"/>
      <c r="AE18" s="4"/>
      <c r="AF18" s="4"/>
      <c r="AG18" s="4"/>
      <c r="AH18" s="131">
        <v>11</v>
      </c>
      <c r="AI18" s="132" t="s">
        <v>98</v>
      </c>
      <c r="AJ18" s="133" t="s">
        <v>99</v>
      </c>
      <c r="AK18" s="150" t="s">
        <v>100</v>
      </c>
      <c r="AL18" s="127"/>
      <c r="AM18" s="127"/>
      <c r="AN18" s="127"/>
      <c r="AO18" s="127"/>
      <c r="AP18" s="127"/>
    </row>
    <row r="19" spans="1:42" ht="18.75" thickBot="1">
      <c r="A19" s="112"/>
      <c r="B19" s="113"/>
      <c r="C19" s="112"/>
      <c r="D19" s="113"/>
      <c r="E19" s="112"/>
      <c r="F19" s="113"/>
      <c r="G19" s="118"/>
      <c r="H19" s="115"/>
      <c r="I19" s="118"/>
      <c r="J19" s="115"/>
      <c r="K19" s="155"/>
      <c r="L19" s="156">
        <f>IF(K19="","",VLOOKUP(K19,$N$8:$O$70,2,FALSE))</f>
      </c>
      <c r="M19" s="138"/>
      <c r="N19" s="7"/>
      <c r="O19" s="8">
        <f t="shared" si="0"/>
      </c>
      <c r="P19" s="8">
        <f t="shared" si="1"/>
      </c>
      <c r="Q19" s="9">
        <f t="shared" si="2"/>
      </c>
      <c r="R19" s="3"/>
      <c r="S19" s="4"/>
      <c r="T19" s="4"/>
      <c r="U19" s="118"/>
      <c r="V19" s="120"/>
      <c r="W19" s="121">
        <v>7</v>
      </c>
      <c r="X19" s="122" t="str">
        <f>IF(W19="","",VLOOKUP(W19,$N$8:$O$70,2,FALSE))</f>
        <v>長江</v>
      </c>
      <c r="Y19" s="114"/>
      <c r="Z19" s="120"/>
      <c r="AA19" s="112"/>
      <c r="AB19" s="113"/>
      <c r="AC19" s="112"/>
      <c r="AD19" s="113"/>
      <c r="AE19" s="4"/>
      <c r="AF19" s="4"/>
      <c r="AG19" s="4"/>
      <c r="AH19" s="131">
        <v>12</v>
      </c>
      <c r="AI19" s="132" t="s">
        <v>74</v>
      </c>
      <c r="AJ19" s="133" t="s">
        <v>101</v>
      </c>
      <c r="AK19" s="150" t="s">
        <v>102</v>
      </c>
      <c r="AL19" s="127"/>
      <c r="AM19" s="127"/>
      <c r="AN19" s="127"/>
      <c r="AO19" s="127"/>
      <c r="AP19" s="127"/>
    </row>
    <row r="20" spans="1:42" ht="18.75" thickBot="1">
      <c r="A20" s="112"/>
      <c r="B20" s="113"/>
      <c r="C20" s="112"/>
      <c r="D20" s="113"/>
      <c r="E20" s="112">
        <v>19</v>
      </c>
      <c r="F20" s="113" t="str">
        <f>IF(E20="","",VLOOKUP(E20,$N$8:$O$70,2,FALSE))</f>
        <v>高山</v>
      </c>
      <c r="G20" s="118"/>
      <c r="H20" s="115"/>
      <c r="I20" s="118"/>
      <c r="J20" s="115"/>
      <c r="K20" s="167"/>
      <c r="L20" s="168"/>
      <c r="M20" s="33"/>
      <c r="N20" s="7">
        <v>7</v>
      </c>
      <c r="O20" s="27" t="str">
        <f t="shared" si="0"/>
        <v>長江</v>
      </c>
      <c r="P20" s="27" t="str">
        <f t="shared" si="1"/>
        <v>昂次郎</v>
      </c>
      <c r="Q20" s="28" t="str">
        <f t="shared" si="2"/>
        <v>(鹿・白銀坂Jr）</v>
      </c>
      <c r="R20" s="3"/>
      <c r="S20" s="4"/>
      <c r="T20" s="4"/>
      <c r="U20" s="118"/>
      <c r="V20" s="120"/>
      <c r="W20" s="169">
        <v>83</v>
      </c>
      <c r="X20" s="166"/>
      <c r="Y20" s="118"/>
      <c r="Z20" s="120"/>
      <c r="AA20" s="112"/>
      <c r="AB20" s="113"/>
      <c r="AC20" s="112"/>
      <c r="AD20" s="113"/>
      <c r="AE20" s="4"/>
      <c r="AF20" s="4"/>
      <c r="AG20" s="4"/>
      <c r="AH20" s="131">
        <v>13</v>
      </c>
      <c r="AI20" s="132" t="s">
        <v>103</v>
      </c>
      <c r="AJ20" s="133" t="s">
        <v>104</v>
      </c>
      <c r="AK20" s="151" t="s">
        <v>105</v>
      </c>
      <c r="AL20" s="127"/>
      <c r="AM20" s="127"/>
      <c r="AN20" s="127"/>
      <c r="AO20" s="127"/>
      <c r="AP20" s="127"/>
    </row>
    <row r="21" spans="1:42" ht="18.75" thickBot="1">
      <c r="A21" s="112"/>
      <c r="B21" s="113"/>
      <c r="C21" s="112"/>
      <c r="D21" s="113"/>
      <c r="E21" s="169"/>
      <c r="F21" s="166"/>
      <c r="G21" s="118"/>
      <c r="H21" s="115"/>
      <c r="I21" s="118"/>
      <c r="J21" s="115">
        <f>IF(I21="","",VLOOKUP(I21,$N$8:$O$70,2,FALSE))</f>
      </c>
      <c r="K21" s="118"/>
      <c r="L21" s="115"/>
      <c r="M21" s="154"/>
      <c r="N21" s="21"/>
      <c r="O21" s="8">
        <f t="shared" si="0"/>
      </c>
      <c r="P21" s="8">
        <f t="shared" si="1"/>
      </c>
      <c r="Q21" s="9">
        <f t="shared" si="2"/>
      </c>
      <c r="R21" s="22"/>
      <c r="S21" s="23"/>
      <c r="T21" s="24"/>
      <c r="U21" s="121">
        <v>7</v>
      </c>
      <c r="V21" s="122" t="str">
        <f>IF(U21="","",VLOOKUP(U21,$N$8:$O$70,2,FALSE))</f>
        <v>長江</v>
      </c>
      <c r="W21" s="112"/>
      <c r="X21" s="113"/>
      <c r="Y21" s="118"/>
      <c r="Z21" s="120"/>
      <c r="AA21" s="112"/>
      <c r="AB21" s="113"/>
      <c r="AC21" s="112"/>
      <c r="AD21" s="113"/>
      <c r="AE21" s="4"/>
      <c r="AF21" s="4"/>
      <c r="AG21" s="4"/>
      <c r="AH21" s="131">
        <v>14</v>
      </c>
      <c r="AI21" s="132" t="s">
        <v>106</v>
      </c>
      <c r="AJ21" s="133" t="s">
        <v>107</v>
      </c>
      <c r="AK21" s="150" t="s">
        <v>108</v>
      </c>
      <c r="AL21" s="127"/>
      <c r="AM21" s="127"/>
      <c r="AN21" s="127"/>
      <c r="AO21" s="127"/>
      <c r="AP21" s="127"/>
    </row>
    <row r="22" spans="1:42" ht="18.75" thickBot="1">
      <c r="A22" s="112"/>
      <c r="B22" s="113"/>
      <c r="C22" s="112"/>
      <c r="D22" s="113"/>
      <c r="E22" s="114"/>
      <c r="F22" s="115"/>
      <c r="G22" s="118"/>
      <c r="H22" s="115"/>
      <c r="I22" s="167"/>
      <c r="J22" s="168"/>
      <c r="K22" s="118"/>
      <c r="L22" s="115"/>
      <c r="M22" s="154"/>
      <c r="N22" s="26">
        <v>8</v>
      </c>
      <c r="O22" s="27" t="str">
        <f t="shared" si="0"/>
        <v>緒方</v>
      </c>
      <c r="P22" s="27" t="str">
        <f t="shared" si="1"/>
        <v>健大郎</v>
      </c>
      <c r="Q22" s="28" t="str">
        <f t="shared" si="2"/>
        <v>(佐・ｳｨﾝﾌﾞﾙﾄﾞﾝ九州）</v>
      </c>
      <c r="R22" s="29"/>
      <c r="S22" s="30"/>
      <c r="T22" s="31"/>
      <c r="U22" s="169">
        <v>80</v>
      </c>
      <c r="V22" s="166"/>
      <c r="W22" s="112"/>
      <c r="X22" s="113"/>
      <c r="Y22" s="118"/>
      <c r="Z22" s="120"/>
      <c r="AA22" s="112"/>
      <c r="AB22" s="113"/>
      <c r="AC22" s="112"/>
      <c r="AD22" s="113"/>
      <c r="AE22" s="4"/>
      <c r="AF22" s="4"/>
      <c r="AG22" s="4"/>
      <c r="AH22" s="131">
        <v>15</v>
      </c>
      <c r="AI22" s="132" t="s">
        <v>109</v>
      </c>
      <c r="AJ22" s="133" t="s">
        <v>110</v>
      </c>
      <c r="AK22" s="150" t="s">
        <v>111</v>
      </c>
      <c r="AL22" s="127"/>
      <c r="AM22" s="127"/>
      <c r="AN22" s="127"/>
      <c r="AO22" s="127"/>
      <c r="AP22" s="127"/>
    </row>
    <row r="23" spans="1:42" ht="18.75" thickBot="1">
      <c r="A23" s="112"/>
      <c r="B23" s="113"/>
      <c r="C23" s="112"/>
      <c r="D23" s="113"/>
      <c r="E23" s="114"/>
      <c r="F23" s="115"/>
      <c r="G23" s="118"/>
      <c r="H23" s="115">
        <f>IF(G23="","",VLOOKUP(G23,$N$8:$O$70,2,FALSE))</f>
      </c>
      <c r="I23" s="118"/>
      <c r="J23" s="115"/>
      <c r="K23" s="118"/>
      <c r="L23" s="115">
        <f>IF(K23="","",VLOOKUP(K23,$N$8:$O$70,2,FALSE))</f>
      </c>
      <c r="M23" s="33"/>
      <c r="N23" s="7"/>
      <c r="O23" s="8">
        <f t="shared" si="0"/>
      </c>
      <c r="P23" s="8">
        <f t="shared" si="1"/>
      </c>
      <c r="Q23" s="9">
        <f t="shared" si="2"/>
      </c>
      <c r="R23" s="3"/>
      <c r="S23" s="4"/>
      <c r="T23" s="4"/>
      <c r="U23" s="112"/>
      <c r="V23" s="113"/>
      <c r="W23" s="112"/>
      <c r="X23" s="113"/>
      <c r="Y23" s="118"/>
      <c r="Z23" s="120"/>
      <c r="AA23" s="112">
        <v>9</v>
      </c>
      <c r="AB23" s="113" t="str">
        <f>IF(AA23="","",VLOOKUP(AA23,$N$8:$O$70,2,FALSE))</f>
        <v>片谷</v>
      </c>
      <c r="AC23" s="112"/>
      <c r="AD23" s="113"/>
      <c r="AE23" s="4"/>
      <c r="AF23" s="4"/>
      <c r="AG23" s="4"/>
      <c r="AH23" s="131">
        <v>16</v>
      </c>
      <c r="AI23" s="132" t="s">
        <v>112</v>
      </c>
      <c r="AJ23" s="133" t="s">
        <v>113</v>
      </c>
      <c r="AK23" s="150" t="s">
        <v>108</v>
      </c>
      <c r="AL23" s="127"/>
      <c r="AM23" s="127"/>
      <c r="AN23" s="127"/>
      <c r="AO23" s="127"/>
      <c r="AP23" s="127"/>
    </row>
    <row r="24" spans="1:42" ht="18.75" thickBot="1">
      <c r="A24" s="112"/>
      <c r="B24" s="113"/>
      <c r="C24" s="112"/>
      <c r="D24" s="113"/>
      <c r="E24" s="114"/>
      <c r="F24" s="115"/>
      <c r="G24" s="118"/>
      <c r="H24" s="157"/>
      <c r="I24" s="118"/>
      <c r="J24" s="115"/>
      <c r="K24" s="118"/>
      <c r="L24" s="157"/>
      <c r="M24" s="33"/>
      <c r="N24" s="7">
        <v>9</v>
      </c>
      <c r="O24" s="27" t="str">
        <f t="shared" si="0"/>
        <v>片谷</v>
      </c>
      <c r="P24" s="27" t="str">
        <f t="shared" si="1"/>
        <v>祥吾</v>
      </c>
      <c r="Q24" s="28" t="str">
        <f t="shared" si="2"/>
        <v>(鹿・ﾁｬｯﾄTC）</v>
      </c>
      <c r="R24" s="3"/>
      <c r="S24" s="4"/>
      <c r="T24" s="4"/>
      <c r="U24" s="112"/>
      <c r="V24" s="113"/>
      <c r="W24" s="112"/>
      <c r="X24" s="113"/>
      <c r="Y24" s="118"/>
      <c r="Z24" s="120"/>
      <c r="AA24" s="169">
        <v>81</v>
      </c>
      <c r="AB24" s="170"/>
      <c r="AC24" s="112"/>
      <c r="AD24" s="113"/>
      <c r="AE24" s="4"/>
      <c r="AF24" s="4"/>
      <c r="AG24" s="4"/>
      <c r="AH24" s="131">
        <v>17</v>
      </c>
      <c r="AI24" s="132" t="s">
        <v>114</v>
      </c>
      <c r="AJ24" s="133" t="s">
        <v>115</v>
      </c>
      <c r="AK24" s="150" t="s">
        <v>116</v>
      </c>
      <c r="AL24" s="127"/>
      <c r="AM24" s="127"/>
      <c r="AN24" s="127"/>
      <c r="AO24" s="127"/>
      <c r="AP24" s="127"/>
    </row>
    <row r="25" spans="1:42" ht="18.75" thickBot="1">
      <c r="A25" s="112"/>
      <c r="B25" s="113"/>
      <c r="C25" s="112"/>
      <c r="D25" s="113"/>
      <c r="E25" s="114"/>
      <c r="F25" s="115"/>
      <c r="G25" s="118"/>
      <c r="H25" s="156"/>
      <c r="I25" s="118"/>
      <c r="J25" s="115"/>
      <c r="K25" s="118"/>
      <c r="L25" s="115"/>
      <c r="M25" s="33"/>
      <c r="N25" s="21"/>
      <c r="O25" s="8">
        <f t="shared" si="0"/>
      </c>
      <c r="P25" s="8">
        <f t="shared" si="1"/>
      </c>
      <c r="Q25" s="9">
        <f t="shared" si="2"/>
      </c>
      <c r="R25" s="22"/>
      <c r="S25" s="23"/>
      <c r="T25" s="24"/>
      <c r="U25" s="118">
        <v>9</v>
      </c>
      <c r="V25" s="113" t="str">
        <f>IF(U25="","",VLOOKUP(U25,$N$8:$O$70,2,FALSE))</f>
        <v>片谷</v>
      </c>
      <c r="W25" s="112"/>
      <c r="X25" s="113"/>
      <c r="Y25" s="118"/>
      <c r="Z25" s="120"/>
      <c r="AA25" s="118"/>
      <c r="AB25" s="120"/>
      <c r="AC25" s="112"/>
      <c r="AD25" s="113"/>
      <c r="AE25" s="4"/>
      <c r="AF25" s="4"/>
      <c r="AG25" s="4"/>
      <c r="AH25" s="131">
        <v>18</v>
      </c>
      <c r="AI25" s="132" t="s">
        <v>117</v>
      </c>
      <c r="AJ25" s="133" t="s">
        <v>118</v>
      </c>
      <c r="AK25" s="150" t="s">
        <v>119</v>
      </c>
      <c r="AL25" s="127"/>
      <c r="AM25" s="127"/>
      <c r="AN25" s="127"/>
      <c r="AO25" s="127"/>
      <c r="AP25" s="127"/>
    </row>
    <row r="26" spans="1:42" ht="18.75" thickBot="1">
      <c r="A26" s="112"/>
      <c r="B26" s="113"/>
      <c r="C26" s="112"/>
      <c r="D26" s="113"/>
      <c r="E26" s="114"/>
      <c r="F26" s="115"/>
      <c r="G26" s="118"/>
      <c r="H26" s="115"/>
      <c r="I26" s="118"/>
      <c r="J26" s="115"/>
      <c r="K26" s="118"/>
      <c r="L26" s="115"/>
      <c r="M26" s="154"/>
      <c r="N26" s="26">
        <v>10</v>
      </c>
      <c r="O26" s="27" t="str">
        <f t="shared" si="0"/>
        <v>多治見</v>
      </c>
      <c r="P26" s="27" t="str">
        <f t="shared" si="1"/>
        <v>幸亮</v>
      </c>
      <c r="Q26" s="28" t="str">
        <f t="shared" si="2"/>
        <v>(熊・長嶺TC）</v>
      </c>
      <c r="R26" s="29"/>
      <c r="S26" s="30"/>
      <c r="T26" s="31"/>
      <c r="U26" s="169">
        <v>81</v>
      </c>
      <c r="V26" s="170"/>
      <c r="W26" s="112"/>
      <c r="X26" s="113"/>
      <c r="Y26" s="118"/>
      <c r="Z26" s="120"/>
      <c r="AA26" s="118"/>
      <c r="AB26" s="120"/>
      <c r="AC26" s="112"/>
      <c r="AD26" s="113"/>
      <c r="AE26" s="4"/>
      <c r="AF26" s="4"/>
      <c r="AG26" s="4"/>
      <c r="AH26" s="131">
        <v>19</v>
      </c>
      <c r="AI26" s="132" t="s">
        <v>120</v>
      </c>
      <c r="AJ26" s="133" t="s">
        <v>121</v>
      </c>
      <c r="AK26" s="150" t="s">
        <v>122</v>
      </c>
      <c r="AL26" s="127"/>
      <c r="AM26" s="127"/>
      <c r="AN26" s="127"/>
      <c r="AO26" s="127"/>
      <c r="AP26" s="127"/>
    </row>
    <row r="27" spans="1:42" ht="18.75" thickBot="1">
      <c r="A27" s="112"/>
      <c r="B27" s="113"/>
      <c r="C27" s="112"/>
      <c r="D27" s="113"/>
      <c r="E27" s="114"/>
      <c r="F27" s="115"/>
      <c r="G27" s="118"/>
      <c r="H27" s="115"/>
      <c r="I27" s="118"/>
      <c r="J27" s="115"/>
      <c r="K27" s="155"/>
      <c r="L27" s="156">
        <f>IF(K27="","",VLOOKUP(K27,$N$8:$O$70,2,FALSE))</f>
      </c>
      <c r="M27" s="138"/>
      <c r="N27" s="7"/>
      <c r="O27" s="8">
        <f t="shared" si="0"/>
      </c>
      <c r="P27" s="8">
        <f t="shared" si="1"/>
      </c>
      <c r="Q27" s="9">
        <f t="shared" si="2"/>
      </c>
      <c r="R27" s="3"/>
      <c r="S27" s="4"/>
      <c r="T27" s="4"/>
      <c r="U27" s="118"/>
      <c r="V27" s="120"/>
      <c r="W27" s="112">
        <v>9</v>
      </c>
      <c r="X27" s="113" t="str">
        <f>IF(W27="","",VLOOKUP(W27,$N$8:$O$70,2,FALSE))</f>
        <v>片谷</v>
      </c>
      <c r="Y27" s="118"/>
      <c r="Z27" s="120"/>
      <c r="AA27" s="118"/>
      <c r="AB27" s="120"/>
      <c r="AC27" s="112"/>
      <c r="AD27" s="113"/>
      <c r="AE27" s="4"/>
      <c r="AF27" s="4"/>
      <c r="AG27" s="4"/>
      <c r="AH27" s="131">
        <v>20</v>
      </c>
      <c r="AI27" s="132" t="s">
        <v>123</v>
      </c>
      <c r="AJ27" s="133" t="s">
        <v>124</v>
      </c>
      <c r="AK27" s="150" t="s">
        <v>125</v>
      </c>
      <c r="AL27" s="127"/>
      <c r="AM27" s="127"/>
      <c r="AN27" s="127"/>
      <c r="AO27" s="127"/>
      <c r="AP27" s="127"/>
    </row>
    <row r="28" spans="1:42" ht="18.75" thickBot="1">
      <c r="A28" s="112"/>
      <c r="B28" s="113"/>
      <c r="C28" s="112">
        <v>19</v>
      </c>
      <c r="D28" s="113" t="str">
        <f>IF(C28="","",VLOOKUP(C28,$N$8:$O$70,2,FALSE))</f>
        <v>高山</v>
      </c>
      <c r="E28" s="114"/>
      <c r="F28" s="115"/>
      <c r="G28" s="118"/>
      <c r="H28" s="115"/>
      <c r="I28" s="118"/>
      <c r="J28" s="115"/>
      <c r="K28" s="167"/>
      <c r="L28" s="168"/>
      <c r="M28" s="33"/>
      <c r="N28" s="7">
        <v>11</v>
      </c>
      <c r="O28" s="27" t="str">
        <f t="shared" si="0"/>
        <v>中村</v>
      </c>
      <c r="P28" s="27" t="str">
        <f t="shared" si="1"/>
        <v>翔</v>
      </c>
      <c r="Q28" s="28" t="str">
        <f t="shared" si="2"/>
        <v>(沖・嘉数小）</v>
      </c>
      <c r="R28" s="3"/>
      <c r="S28" s="4"/>
      <c r="T28" s="4"/>
      <c r="U28" s="118"/>
      <c r="V28" s="120"/>
      <c r="W28" s="169">
        <v>85</v>
      </c>
      <c r="X28" s="170"/>
      <c r="Y28" s="114"/>
      <c r="Z28" s="120"/>
      <c r="AA28" s="118"/>
      <c r="AB28" s="120"/>
      <c r="AC28" s="112"/>
      <c r="AD28" s="113"/>
      <c r="AE28" s="4"/>
      <c r="AF28" s="4"/>
      <c r="AG28" s="4"/>
      <c r="AH28" s="131">
        <v>22</v>
      </c>
      <c r="AI28" s="132" t="s">
        <v>126</v>
      </c>
      <c r="AJ28" s="133" t="s">
        <v>127</v>
      </c>
      <c r="AK28" s="150" t="s">
        <v>128</v>
      </c>
      <c r="AL28" s="127"/>
      <c r="AM28" s="127"/>
      <c r="AN28" s="127"/>
      <c r="AO28" s="127"/>
      <c r="AP28" s="127"/>
    </row>
    <row r="29" spans="1:42" ht="18.75" thickBot="1">
      <c r="A29" s="112"/>
      <c r="B29" s="113"/>
      <c r="C29" s="169">
        <v>83</v>
      </c>
      <c r="D29" s="170"/>
      <c r="E29" s="114"/>
      <c r="F29" s="115"/>
      <c r="G29" s="118"/>
      <c r="H29" s="115"/>
      <c r="I29" s="118"/>
      <c r="J29" s="115">
        <f>IF(I29="","",VLOOKUP(I29,$N$8:$O$70,2,FALSE))</f>
      </c>
      <c r="K29" s="118"/>
      <c r="L29" s="115"/>
      <c r="M29" s="154"/>
      <c r="N29" s="21"/>
      <c r="O29" s="8">
        <f t="shared" si="0"/>
      </c>
      <c r="P29" s="8">
        <f t="shared" si="1"/>
      </c>
      <c r="Q29" s="9">
        <f t="shared" si="2"/>
      </c>
      <c r="R29" s="22"/>
      <c r="S29" s="23"/>
      <c r="T29" s="24"/>
      <c r="U29" s="121">
        <v>11</v>
      </c>
      <c r="V29" s="122" t="str">
        <f>IF(U29="","",VLOOKUP(U29,$N$8:$O$70,2,FALSE))</f>
        <v>中村</v>
      </c>
      <c r="W29" s="118"/>
      <c r="X29" s="120"/>
      <c r="Y29" s="114"/>
      <c r="Z29" s="120"/>
      <c r="AA29" s="118"/>
      <c r="AB29" s="120"/>
      <c r="AC29" s="112"/>
      <c r="AD29" s="113"/>
      <c r="AE29" s="4"/>
      <c r="AF29" s="4"/>
      <c r="AG29" s="4"/>
      <c r="AH29" s="131">
        <v>23</v>
      </c>
      <c r="AI29" s="132" t="s">
        <v>74</v>
      </c>
      <c r="AJ29" s="133" t="s">
        <v>129</v>
      </c>
      <c r="AK29" s="150" t="s">
        <v>76</v>
      </c>
      <c r="AL29" s="127"/>
      <c r="AM29" s="127"/>
      <c r="AN29" s="127"/>
      <c r="AO29" s="127"/>
      <c r="AP29" s="127"/>
    </row>
    <row r="30" spans="1:42" ht="18.75" thickBot="1">
      <c r="A30" s="112"/>
      <c r="B30" s="113"/>
      <c r="C30" s="114"/>
      <c r="D30" s="120"/>
      <c r="E30" s="114"/>
      <c r="F30" s="115"/>
      <c r="G30" s="118"/>
      <c r="H30" s="115"/>
      <c r="I30" s="167"/>
      <c r="J30" s="168"/>
      <c r="K30" s="118"/>
      <c r="L30" s="115"/>
      <c r="M30" s="154"/>
      <c r="N30" s="26">
        <v>12</v>
      </c>
      <c r="O30" s="27" t="str">
        <f t="shared" si="0"/>
        <v>池田</v>
      </c>
      <c r="P30" s="27" t="str">
        <f t="shared" si="1"/>
        <v>廉至</v>
      </c>
      <c r="Q30" s="28" t="str">
        <f t="shared" si="2"/>
        <v>(大・ﾍﾞﾙﾃｯｸｽ）</v>
      </c>
      <c r="R30" s="29"/>
      <c r="S30" s="30"/>
      <c r="T30" s="31"/>
      <c r="U30" s="169">
        <v>86</v>
      </c>
      <c r="V30" s="166"/>
      <c r="W30" s="118"/>
      <c r="X30" s="120"/>
      <c r="Y30" s="114"/>
      <c r="Z30" s="120"/>
      <c r="AA30" s="118"/>
      <c r="AB30" s="120"/>
      <c r="AC30" s="112"/>
      <c r="AD30" s="113"/>
      <c r="AE30" s="4"/>
      <c r="AF30" s="4"/>
      <c r="AG30" s="4"/>
      <c r="AH30" s="131">
        <v>24</v>
      </c>
      <c r="AI30" s="132" t="s">
        <v>130</v>
      </c>
      <c r="AJ30" s="133" t="s">
        <v>131</v>
      </c>
      <c r="AK30" s="150" t="s">
        <v>132</v>
      </c>
      <c r="AL30" s="127"/>
      <c r="AM30" s="127"/>
      <c r="AN30" s="127"/>
      <c r="AO30" s="127"/>
      <c r="AP30" s="127"/>
    </row>
    <row r="31" spans="1:42" ht="18.75" thickBot="1">
      <c r="A31" s="112"/>
      <c r="B31" s="113"/>
      <c r="C31" s="114"/>
      <c r="D31" s="115"/>
      <c r="E31" s="114"/>
      <c r="F31" s="115"/>
      <c r="G31" s="118"/>
      <c r="H31" s="115"/>
      <c r="I31" s="118"/>
      <c r="J31" s="115"/>
      <c r="K31" s="118"/>
      <c r="L31" s="115">
        <f>IF(K31="","",VLOOKUP(K31,$N$8:$O$70,2,FALSE))</f>
      </c>
      <c r="M31" s="33"/>
      <c r="N31" s="7"/>
      <c r="O31" s="8">
        <f t="shared" si="0"/>
      </c>
      <c r="P31" s="8">
        <f t="shared" si="1"/>
      </c>
      <c r="Q31" s="9">
        <f t="shared" si="2"/>
      </c>
      <c r="R31" s="3"/>
      <c r="S31" s="4"/>
      <c r="T31" s="4"/>
      <c r="U31" s="112"/>
      <c r="V31" s="113"/>
      <c r="W31" s="118"/>
      <c r="X31" s="120"/>
      <c r="Y31" s="116">
        <v>9</v>
      </c>
      <c r="Z31" s="122" t="str">
        <f>IF(Y31="","",VLOOKUP(Y31,$N$8:$O$70,2,FALSE))</f>
        <v>片谷</v>
      </c>
      <c r="AA31" s="118"/>
      <c r="AB31" s="120"/>
      <c r="AC31" s="112"/>
      <c r="AD31" s="113"/>
      <c r="AE31" s="4"/>
      <c r="AF31" s="4"/>
      <c r="AG31" s="4"/>
      <c r="AH31" s="131">
        <v>25</v>
      </c>
      <c r="AI31" s="132" t="s">
        <v>133</v>
      </c>
      <c r="AJ31" s="133" t="s">
        <v>134</v>
      </c>
      <c r="AK31" s="150" t="s">
        <v>135</v>
      </c>
      <c r="AL31" s="127"/>
      <c r="AM31" s="127"/>
      <c r="AN31" s="127"/>
      <c r="AO31" s="127"/>
      <c r="AP31" s="127"/>
    </row>
    <row r="32" spans="1:42" ht="18.75" thickBot="1">
      <c r="A32" s="112"/>
      <c r="B32" s="113"/>
      <c r="C32" s="114"/>
      <c r="D32" s="115"/>
      <c r="E32" s="114"/>
      <c r="F32" s="115"/>
      <c r="G32" s="118"/>
      <c r="H32" s="115"/>
      <c r="I32" s="118"/>
      <c r="J32" s="115"/>
      <c r="K32" s="118"/>
      <c r="L32" s="157"/>
      <c r="M32" s="33"/>
      <c r="N32" s="26">
        <v>13</v>
      </c>
      <c r="O32" s="27" t="str">
        <f t="shared" si="0"/>
        <v>的場</v>
      </c>
      <c r="P32" s="27" t="str">
        <f t="shared" si="1"/>
        <v>翔平</v>
      </c>
      <c r="Q32" s="28" t="str">
        <f t="shared" si="2"/>
        <v>(福・大牟田Jr TC）</v>
      </c>
      <c r="R32" s="3"/>
      <c r="S32" s="4"/>
      <c r="T32" s="4"/>
      <c r="U32" s="112"/>
      <c r="V32" s="113"/>
      <c r="W32" s="118"/>
      <c r="X32" s="120"/>
      <c r="Y32" s="169">
        <v>81</v>
      </c>
      <c r="Z32" s="166"/>
      <c r="AA32" s="118"/>
      <c r="AB32" s="120"/>
      <c r="AC32" s="112"/>
      <c r="AD32" s="113"/>
      <c r="AE32" s="4"/>
      <c r="AF32" s="4"/>
      <c r="AG32" s="4"/>
      <c r="AH32" s="131">
        <v>21</v>
      </c>
      <c r="AI32" s="132" t="s">
        <v>77</v>
      </c>
      <c r="AJ32" s="133" t="s">
        <v>136</v>
      </c>
      <c r="AK32" s="150" t="s">
        <v>79</v>
      </c>
      <c r="AL32" s="127"/>
      <c r="AM32" s="127"/>
      <c r="AN32" s="127"/>
      <c r="AO32" s="127"/>
      <c r="AP32" s="127"/>
    </row>
    <row r="33" spans="1:42" ht="18.75" thickBot="1">
      <c r="A33" s="112"/>
      <c r="B33" s="113"/>
      <c r="C33" s="114"/>
      <c r="D33" s="115"/>
      <c r="E33" s="114"/>
      <c r="F33" s="115"/>
      <c r="G33" s="118"/>
      <c r="H33" s="115">
        <f>IF(G33="","",VLOOKUP(G33,$N$8:$O$70,2,FALSE))</f>
      </c>
      <c r="I33" s="118"/>
      <c r="J33" s="115"/>
      <c r="K33" s="118"/>
      <c r="L33" s="115"/>
      <c r="M33" s="33"/>
      <c r="N33" s="21"/>
      <c r="O33" s="8">
        <f t="shared" si="0"/>
      </c>
      <c r="P33" s="8">
        <f t="shared" si="1"/>
      </c>
      <c r="Q33" s="9">
        <f t="shared" si="2"/>
      </c>
      <c r="R33" s="22"/>
      <c r="S33" s="23"/>
      <c r="T33" s="24"/>
      <c r="U33" s="118">
        <v>13</v>
      </c>
      <c r="V33" s="113" t="str">
        <f>IF(U33="","",VLOOKUP(U33,$N$8:$O$70,2,FALSE))</f>
        <v>的場</v>
      </c>
      <c r="W33" s="118"/>
      <c r="X33" s="120"/>
      <c r="Y33" s="114"/>
      <c r="Z33" s="113"/>
      <c r="AA33" s="118"/>
      <c r="AB33" s="120"/>
      <c r="AC33" s="112"/>
      <c r="AD33" s="113"/>
      <c r="AE33" s="4"/>
      <c r="AF33" s="4"/>
      <c r="AG33" s="4"/>
      <c r="AH33" s="131">
        <v>26</v>
      </c>
      <c r="AI33" s="132" t="s">
        <v>137</v>
      </c>
      <c r="AJ33" s="133" t="s">
        <v>138</v>
      </c>
      <c r="AK33" s="150" t="s">
        <v>139</v>
      </c>
      <c r="AL33" s="127"/>
      <c r="AM33" s="127"/>
      <c r="AN33" s="127"/>
      <c r="AO33" s="127"/>
      <c r="AP33" s="127"/>
    </row>
    <row r="34" spans="1:42" ht="18.75" thickBot="1">
      <c r="A34" s="112"/>
      <c r="B34" s="113"/>
      <c r="C34" s="114"/>
      <c r="D34" s="115"/>
      <c r="E34" s="114"/>
      <c r="F34" s="115"/>
      <c r="G34" s="167"/>
      <c r="H34" s="168"/>
      <c r="I34" s="118"/>
      <c r="J34" s="115"/>
      <c r="K34" s="118"/>
      <c r="L34" s="115"/>
      <c r="M34" s="154"/>
      <c r="N34" s="26">
        <v>14</v>
      </c>
      <c r="O34" s="27" t="str">
        <f t="shared" si="0"/>
        <v>小崎</v>
      </c>
      <c r="P34" s="27" t="str">
        <f t="shared" si="1"/>
        <v>直人</v>
      </c>
      <c r="Q34" s="28" t="str">
        <f t="shared" si="2"/>
        <v>(熊・ﾙﾈｻﾝｽ熊本）</v>
      </c>
      <c r="R34" s="29"/>
      <c r="S34" s="30"/>
      <c r="T34" s="31"/>
      <c r="U34" s="169">
        <v>97</v>
      </c>
      <c r="V34" s="170"/>
      <c r="W34" s="118"/>
      <c r="X34" s="120"/>
      <c r="Y34" s="114"/>
      <c r="Z34" s="113"/>
      <c r="AA34" s="118"/>
      <c r="AB34" s="120"/>
      <c r="AC34" s="112"/>
      <c r="AD34" s="113"/>
      <c r="AE34" s="4"/>
      <c r="AF34" s="4"/>
      <c r="AG34" s="4"/>
      <c r="AH34" s="131">
        <v>27</v>
      </c>
      <c r="AI34" s="132" t="s">
        <v>140</v>
      </c>
      <c r="AJ34" s="133" t="s">
        <v>141</v>
      </c>
      <c r="AK34" s="150" t="s">
        <v>79</v>
      </c>
      <c r="AL34" s="127"/>
      <c r="AM34" s="127"/>
      <c r="AN34" s="127"/>
      <c r="AO34" s="127"/>
      <c r="AP34" s="127"/>
    </row>
    <row r="35" spans="1:42" ht="18.75" thickBot="1">
      <c r="A35" s="112"/>
      <c r="B35" s="113"/>
      <c r="C35" s="114"/>
      <c r="D35" s="115"/>
      <c r="E35" s="114"/>
      <c r="F35" s="115"/>
      <c r="G35" s="118"/>
      <c r="H35" s="115"/>
      <c r="I35" s="118"/>
      <c r="J35" s="115"/>
      <c r="K35" s="155"/>
      <c r="L35" s="156">
        <f>IF(K35="","",VLOOKUP(K35,$N$8:$O$70,2,FALSE))</f>
      </c>
      <c r="M35" s="138"/>
      <c r="N35" s="7"/>
      <c r="O35" s="8">
        <f t="shared" si="0"/>
      </c>
      <c r="P35" s="8">
        <f t="shared" si="1"/>
      </c>
      <c r="Q35" s="9">
        <f t="shared" si="2"/>
      </c>
      <c r="R35" s="3"/>
      <c r="S35" s="4"/>
      <c r="T35" s="4"/>
      <c r="U35" s="118"/>
      <c r="V35" s="120"/>
      <c r="W35" s="121">
        <v>13</v>
      </c>
      <c r="X35" s="122" t="str">
        <f>IF(W35="","",VLOOKUP(W35,$N$8:$O$70,2,FALSE))</f>
        <v>的場</v>
      </c>
      <c r="Y35" s="114"/>
      <c r="Z35" s="113"/>
      <c r="AA35" s="118"/>
      <c r="AB35" s="120"/>
      <c r="AC35" s="112"/>
      <c r="AD35" s="113"/>
      <c r="AE35" s="4"/>
      <c r="AF35" s="4"/>
      <c r="AG35" s="4"/>
      <c r="AH35" s="131">
        <v>28</v>
      </c>
      <c r="AI35" s="132" t="s">
        <v>142</v>
      </c>
      <c r="AJ35" s="133" t="s">
        <v>143</v>
      </c>
      <c r="AK35" s="150" t="s">
        <v>128</v>
      </c>
      <c r="AL35" s="127"/>
      <c r="AM35" s="127"/>
      <c r="AN35" s="127"/>
      <c r="AO35" s="127"/>
      <c r="AP35" s="127"/>
    </row>
    <row r="36" spans="1:42" ht="18.75" thickBot="1">
      <c r="A36" s="112"/>
      <c r="B36" s="113"/>
      <c r="C36" s="114"/>
      <c r="D36" s="115"/>
      <c r="E36" s="116">
        <v>13</v>
      </c>
      <c r="F36" s="117" t="str">
        <f>IF(E36="","",VLOOKUP(E36,$N$8:$O$70,2,FALSE))</f>
        <v>的場</v>
      </c>
      <c r="G36" s="118"/>
      <c r="H36" s="115"/>
      <c r="I36" s="118"/>
      <c r="J36" s="115"/>
      <c r="K36" s="167"/>
      <c r="L36" s="168"/>
      <c r="M36" s="33"/>
      <c r="N36" s="26">
        <v>15</v>
      </c>
      <c r="O36" s="27" t="str">
        <f t="shared" si="0"/>
        <v>大串</v>
      </c>
      <c r="P36" s="27" t="str">
        <f t="shared" si="1"/>
        <v>光太郎</v>
      </c>
      <c r="Q36" s="28" t="str">
        <f t="shared" si="2"/>
        <v>(長・SNTC）</v>
      </c>
      <c r="R36" s="3"/>
      <c r="S36" s="4"/>
      <c r="T36" s="4"/>
      <c r="U36" s="118"/>
      <c r="V36" s="120"/>
      <c r="W36" s="169">
        <v>86</v>
      </c>
      <c r="X36" s="166"/>
      <c r="Y36" s="112"/>
      <c r="Z36" s="113"/>
      <c r="AA36" s="118"/>
      <c r="AB36" s="120"/>
      <c r="AC36" s="112"/>
      <c r="AD36" s="113"/>
      <c r="AE36" s="4"/>
      <c r="AF36" s="4"/>
      <c r="AG36" s="4"/>
      <c r="AH36" s="131">
        <v>29</v>
      </c>
      <c r="AI36" s="132" t="s">
        <v>144</v>
      </c>
      <c r="AJ36" s="133" t="s">
        <v>145</v>
      </c>
      <c r="AK36" s="150" t="s">
        <v>119</v>
      </c>
      <c r="AL36" s="127"/>
      <c r="AM36" s="127"/>
      <c r="AN36" s="127"/>
      <c r="AO36" s="127"/>
      <c r="AP36" s="127"/>
    </row>
    <row r="37" spans="1:42" ht="18.75" thickBot="1">
      <c r="A37" s="112"/>
      <c r="B37" s="113"/>
      <c r="C37" s="114"/>
      <c r="D37" s="115"/>
      <c r="E37" s="165"/>
      <c r="F37" s="166"/>
      <c r="G37" s="118"/>
      <c r="H37" s="115"/>
      <c r="I37" s="118"/>
      <c r="J37" s="115">
        <f>IF(I37="","",VLOOKUP(I37,$N$8:$O$70,2,FALSE))</f>
      </c>
      <c r="K37" s="118"/>
      <c r="L37" s="115"/>
      <c r="M37" s="154"/>
      <c r="N37" s="21"/>
      <c r="O37" s="8">
        <f t="shared" si="0"/>
      </c>
      <c r="P37" s="8">
        <f t="shared" si="1"/>
      </c>
      <c r="Q37" s="9">
        <f t="shared" si="2"/>
      </c>
      <c r="R37" s="22"/>
      <c r="S37" s="23"/>
      <c r="T37" s="24"/>
      <c r="U37" s="121">
        <v>16</v>
      </c>
      <c r="V37" s="122" t="str">
        <f>IF(U37="","",VLOOKUP(U37,$N$8:$O$70,2,FALSE))</f>
        <v>大塚</v>
      </c>
      <c r="W37" s="112"/>
      <c r="X37" s="113"/>
      <c r="Y37" s="112"/>
      <c r="Z37" s="113"/>
      <c r="AA37" s="118"/>
      <c r="AB37" s="120"/>
      <c r="AC37" s="112"/>
      <c r="AD37" s="113"/>
      <c r="AE37" s="4"/>
      <c r="AF37" s="4"/>
      <c r="AG37" s="4"/>
      <c r="AH37" s="131">
        <v>30</v>
      </c>
      <c r="AI37" s="132" t="s">
        <v>146</v>
      </c>
      <c r="AJ37" s="133" t="s">
        <v>147</v>
      </c>
      <c r="AK37" s="150" t="s">
        <v>148</v>
      </c>
      <c r="AL37" s="127"/>
      <c r="AM37" s="127"/>
      <c r="AN37" s="127"/>
      <c r="AO37" s="127"/>
      <c r="AP37" s="127"/>
    </row>
    <row r="38" spans="1:42" ht="18.75" thickBot="1">
      <c r="A38" s="112"/>
      <c r="B38" s="113"/>
      <c r="C38" s="114"/>
      <c r="D38" s="115"/>
      <c r="E38" s="112"/>
      <c r="F38" s="113"/>
      <c r="G38" s="118"/>
      <c r="H38" s="115"/>
      <c r="I38" s="167"/>
      <c r="J38" s="168"/>
      <c r="K38" s="118"/>
      <c r="L38" s="115"/>
      <c r="M38" s="154"/>
      <c r="N38" s="26">
        <v>16</v>
      </c>
      <c r="O38" s="27" t="str">
        <f t="shared" si="0"/>
        <v>大塚</v>
      </c>
      <c r="P38" s="27" t="str">
        <f t="shared" si="1"/>
        <v>拳之助</v>
      </c>
      <c r="Q38" s="28" t="str">
        <f t="shared" si="2"/>
        <v>(熊・ﾙﾈｻﾝｽ熊本）</v>
      </c>
      <c r="R38" s="29"/>
      <c r="S38" s="30"/>
      <c r="T38" s="31"/>
      <c r="U38" s="169">
        <v>86</v>
      </c>
      <c r="V38" s="166"/>
      <c r="W38" s="112"/>
      <c r="X38" s="113"/>
      <c r="Y38" s="112"/>
      <c r="Z38" s="113"/>
      <c r="AA38" s="118"/>
      <c r="AB38" s="120"/>
      <c r="AC38" s="112"/>
      <c r="AD38" s="113"/>
      <c r="AE38" s="4"/>
      <c r="AF38" s="4"/>
      <c r="AG38" s="4"/>
      <c r="AH38" s="131">
        <v>31</v>
      </c>
      <c r="AI38" s="132" t="s">
        <v>149</v>
      </c>
      <c r="AJ38" s="133" t="s">
        <v>150</v>
      </c>
      <c r="AK38" s="151" t="s">
        <v>151</v>
      </c>
      <c r="AL38" s="127"/>
      <c r="AM38" s="127"/>
      <c r="AN38" s="127"/>
      <c r="AO38" s="127"/>
      <c r="AP38" s="127"/>
    </row>
    <row r="39" spans="1:42" ht="18.75" thickBot="1">
      <c r="A39" s="112"/>
      <c r="B39" s="113"/>
      <c r="C39" s="114"/>
      <c r="D39" s="115"/>
      <c r="E39" s="112"/>
      <c r="F39" s="113"/>
      <c r="G39" s="118"/>
      <c r="H39" s="115">
        <f>IF(G39="","",VLOOKUP(G39,$N$8:$O$70,2,FALSE))</f>
      </c>
      <c r="I39" s="118"/>
      <c r="J39" s="115"/>
      <c r="K39" s="118"/>
      <c r="L39" s="115">
        <f>IF(K39="","",VLOOKUP(K39,$N$8:$O$70,2,FALSE))</f>
      </c>
      <c r="M39" s="33"/>
      <c r="N39" s="7"/>
      <c r="O39" s="8">
        <f t="shared" si="0"/>
      </c>
      <c r="P39" s="8">
        <f t="shared" si="1"/>
      </c>
      <c r="Q39" s="9">
        <f t="shared" si="2"/>
      </c>
      <c r="R39" s="3"/>
      <c r="S39" s="4"/>
      <c r="T39" s="4"/>
      <c r="U39" s="112"/>
      <c r="V39" s="113"/>
      <c r="W39" s="112"/>
      <c r="X39" s="113"/>
      <c r="Y39" s="112"/>
      <c r="Z39" s="113"/>
      <c r="AA39" s="118"/>
      <c r="AB39" s="120"/>
      <c r="AC39" s="116">
        <v>9</v>
      </c>
      <c r="AD39" s="117" t="str">
        <f>IF(AC39="","",VLOOKUP(AC39,$N$8:$O$70,2,FALSE))</f>
        <v>片谷</v>
      </c>
      <c r="AE39" s="4"/>
      <c r="AF39" s="4"/>
      <c r="AG39" s="4"/>
      <c r="AH39" s="131">
        <v>32</v>
      </c>
      <c r="AI39" s="132" t="s">
        <v>152</v>
      </c>
      <c r="AJ39" s="133" t="s">
        <v>153</v>
      </c>
      <c r="AK39" s="150" t="s">
        <v>154</v>
      </c>
      <c r="AL39" s="127"/>
      <c r="AM39" s="127"/>
      <c r="AN39" s="127"/>
      <c r="AO39" s="127"/>
      <c r="AP39" s="127"/>
    </row>
    <row r="40" spans="1:42" ht="18.75" thickBot="1">
      <c r="A40" s="112"/>
      <c r="B40" s="113"/>
      <c r="C40" s="114"/>
      <c r="D40" s="115"/>
      <c r="E40" s="112"/>
      <c r="F40" s="113"/>
      <c r="G40" s="118"/>
      <c r="H40" s="157"/>
      <c r="I40" s="118"/>
      <c r="J40" s="115"/>
      <c r="K40" s="118"/>
      <c r="L40" s="157"/>
      <c r="M40" s="33"/>
      <c r="N40" s="26">
        <v>17</v>
      </c>
      <c r="O40" s="27" t="str">
        <f aca="true" t="shared" si="3" ref="O40:O70">IF(N40="","",VLOOKUP(N40,$AH$8:$AK$39,2,FALSE))</f>
        <v>渡部</v>
      </c>
      <c r="P40" s="27" t="str">
        <f aca="true" t="shared" si="4" ref="P40:P70">IF(N40="","",VLOOKUP(N40,$AH$8:$AK$39,3,FALSE))</f>
        <v>岳</v>
      </c>
      <c r="Q40" s="28" t="str">
        <f aca="true" t="shared" si="5" ref="Q40:Q70">IF(N40="","",VLOOKUP(N40,$AH$8:$AK$39,4,FALSE))</f>
        <v>(福・吉田TS）</v>
      </c>
      <c r="R40" s="3"/>
      <c r="S40" s="4"/>
      <c r="T40" s="4"/>
      <c r="U40" s="112"/>
      <c r="V40" s="113"/>
      <c r="W40" s="112"/>
      <c r="X40" s="113"/>
      <c r="Y40" s="112"/>
      <c r="Z40" s="113"/>
      <c r="AA40" s="118"/>
      <c r="AB40" s="120"/>
      <c r="AC40" s="174">
        <v>630675</v>
      </c>
      <c r="AD40" s="175"/>
      <c r="AE40" s="4"/>
      <c r="AF40" s="4"/>
      <c r="AG40" s="4"/>
      <c r="AH40" s="131" t="s">
        <v>155</v>
      </c>
      <c r="AI40" s="132" t="s">
        <v>156</v>
      </c>
      <c r="AJ40" s="133" t="s">
        <v>157</v>
      </c>
      <c r="AK40" s="151" t="s">
        <v>158</v>
      </c>
      <c r="AL40" s="127"/>
      <c r="AM40" s="127"/>
      <c r="AN40" s="127"/>
      <c r="AO40" s="127"/>
      <c r="AP40" s="127"/>
    </row>
    <row r="41" spans="1:42" ht="18.75" thickBot="1">
      <c r="A41" s="112"/>
      <c r="B41" s="113"/>
      <c r="C41" s="114"/>
      <c r="D41" s="115"/>
      <c r="E41" s="112"/>
      <c r="F41" s="113"/>
      <c r="G41" s="118"/>
      <c r="H41" s="115"/>
      <c r="I41" s="118"/>
      <c r="J41" s="115"/>
      <c r="K41" s="118"/>
      <c r="L41" s="115"/>
      <c r="M41" s="33"/>
      <c r="N41" s="21"/>
      <c r="O41" s="8">
        <f t="shared" si="3"/>
      </c>
      <c r="P41" s="8">
        <f t="shared" si="4"/>
      </c>
      <c r="Q41" s="9">
        <f t="shared" si="5"/>
      </c>
      <c r="R41" s="22"/>
      <c r="S41" s="23"/>
      <c r="T41" s="24"/>
      <c r="U41" s="118">
        <v>17</v>
      </c>
      <c r="V41" s="113" t="str">
        <f>IF(U41="","",VLOOKUP(U41,$N$8:$O$70,2,FALSE))</f>
        <v>渡部</v>
      </c>
      <c r="W41" s="112"/>
      <c r="X41" s="113"/>
      <c r="Y41" s="112"/>
      <c r="Z41" s="113"/>
      <c r="AA41" s="118"/>
      <c r="AB41" s="120"/>
      <c r="AC41" s="112"/>
      <c r="AD41" s="113"/>
      <c r="AE41" s="4"/>
      <c r="AF41" s="4"/>
      <c r="AG41" s="4"/>
      <c r="AH41" s="131" t="s">
        <v>159</v>
      </c>
      <c r="AI41" s="132" t="s">
        <v>160</v>
      </c>
      <c r="AJ41" s="133" t="s">
        <v>161</v>
      </c>
      <c r="AK41" s="150" t="s">
        <v>135</v>
      </c>
      <c r="AL41" s="127"/>
      <c r="AM41" s="127"/>
      <c r="AN41" s="127"/>
      <c r="AO41" s="127"/>
      <c r="AP41" s="127"/>
    </row>
    <row r="42" spans="1:42" ht="18.75" thickBot="1">
      <c r="A42" s="112"/>
      <c r="B42" s="113"/>
      <c r="C42" s="114"/>
      <c r="D42" s="115"/>
      <c r="E42" s="112"/>
      <c r="F42" s="113"/>
      <c r="G42" s="118"/>
      <c r="H42" s="115"/>
      <c r="I42" s="118"/>
      <c r="J42" s="115"/>
      <c r="K42" s="118"/>
      <c r="L42" s="115"/>
      <c r="M42" s="154"/>
      <c r="N42" s="26">
        <v>18</v>
      </c>
      <c r="O42" s="27" t="str">
        <f t="shared" si="3"/>
        <v>塚原</v>
      </c>
      <c r="P42" s="27" t="str">
        <f t="shared" si="4"/>
        <v>義樹</v>
      </c>
      <c r="Q42" s="28" t="str">
        <f t="shared" si="5"/>
        <v>(長・ﾀﾞｲﾔﾓﾝﾄﾞTC）</v>
      </c>
      <c r="R42" s="29"/>
      <c r="S42" s="30"/>
      <c r="T42" s="31"/>
      <c r="U42" s="169">
        <v>82</v>
      </c>
      <c r="V42" s="170"/>
      <c r="W42" s="112"/>
      <c r="X42" s="113"/>
      <c r="Y42" s="112"/>
      <c r="Z42" s="113"/>
      <c r="AA42" s="118"/>
      <c r="AB42" s="120"/>
      <c r="AC42" s="112"/>
      <c r="AD42" s="113"/>
      <c r="AE42" s="4"/>
      <c r="AF42" s="4"/>
      <c r="AG42" s="4"/>
      <c r="AH42" s="131" t="s">
        <v>162</v>
      </c>
      <c r="AI42" s="132" t="s">
        <v>163</v>
      </c>
      <c r="AJ42" s="133" t="s">
        <v>164</v>
      </c>
      <c r="AK42" s="150" t="s">
        <v>82</v>
      </c>
      <c r="AL42" s="127"/>
      <c r="AM42" s="127"/>
      <c r="AN42" s="127"/>
      <c r="AO42" s="127"/>
      <c r="AP42" s="127"/>
    </row>
    <row r="43" spans="1:42" ht="18.75" thickBot="1">
      <c r="A43" s="112"/>
      <c r="B43" s="113"/>
      <c r="C43" s="114"/>
      <c r="D43" s="115"/>
      <c r="E43" s="112"/>
      <c r="F43" s="113"/>
      <c r="G43" s="118"/>
      <c r="H43" s="115"/>
      <c r="I43" s="118"/>
      <c r="J43" s="115"/>
      <c r="K43" s="155"/>
      <c r="L43" s="156">
        <f>IF(K43="","",VLOOKUP(K43,$N$8:$O$70,2,FALSE))</f>
      </c>
      <c r="M43" s="138"/>
      <c r="N43" s="7"/>
      <c r="O43" s="8">
        <f t="shared" si="3"/>
      </c>
      <c r="P43" s="8">
        <f t="shared" si="4"/>
      </c>
      <c r="Q43" s="9">
        <f t="shared" si="5"/>
      </c>
      <c r="R43" s="3"/>
      <c r="S43" s="4"/>
      <c r="T43" s="4"/>
      <c r="U43" s="118"/>
      <c r="V43" s="120"/>
      <c r="W43" s="112">
        <v>19</v>
      </c>
      <c r="X43" s="113" t="str">
        <f>IF(W43="","",VLOOKUP(W43,$N$8:$O$70,2,FALSE))</f>
        <v>高山</v>
      </c>
      <c r="Y43" s="112"/>
      <c r="Z43" s="113"/>
      <c r="AA43" s="118"/>
      <c r="AB43" s="120"/>
      <c r="AC43" s="112"/>
      <c r="AD43" s="113"/>
      <c r="AE43" s="4"/>
      <c r="AF43" s="4"/>
      <c r="AG43" s="4"/>
      <c r="AH43" s="131" t="s">
        <v>165</v>
      </c>
      <c r="AI43" s="132" t="s">
        <v>166</v>
      </c>
      <c r="AJ43" s="133" t="s">
        <v>167</v>
      </c>
      <c r="AK43" s="151" t="s">
        <v>116</v>
      </c>
      <c r="AL43" s="127"/>
      <c r="AM43" s="127"/>
      <c r="AN43" s="127"/>
      <c r="AO43" s="127"/>
      <c r="AP43" s="127"/>
    </row>
    <row r="44" spans="1:42" ht="18.75" thickBot="1">
      <c r="A44" s="121">
        <v>26</v>
      </c>
      <c r="B44" s="122" t="str">
        <f>IF(A44="","",VLOOKUP(A44,$N$8:$O$70,2,FALSE))</f>
        <v>島尻</v>
      </c>
      <c r="C44" s="114"/>
      <c r="D44" s="115"/>
      <c r="E44" s="112"/>
      <c r="F44" s="113"/>
      <c r="G44" s="118"/>
      <c r="H44" s="115"/>
      <c r="I44" s="118"/>
      <c r="J44" s="115"/>
      <c r="K44" s="167"/>
      <c r="L44" s="168"/>
      <c r="M44" s="33"/>
      <c r="N44" s="26">
        <v>19</v>
      </c>
      <c r="O44" s="27" t="str">
        <f t="shared" si="3"/>
        <v>高山</v>
      </c>
      <c r="P44" s="27" t="str">
        <f t="shared" si="4"/>
        <v>和也</v>
      </c>
      <c r="Q44" s="28" t="str">
        <f t="shared" si="5"/>
        <v>(福･春日西TC)</v>
      </c>
      <c r="R44" s="3"/>
      <c r="S44" s="4"/>
      <c r="T44" s="4"/>
      <c r="U44" s="118"/>
      <c r="V44" s="120"/>
      <c r="W44" s="169">
        <v>85</v>
      </c>
      <c r="X44" s="170"/>
      <c r="Y44" s="114"/>
      <c r="Z44" s="113"/>
      <c r="AA44" s="118"/>
      <c r="AB44" s="120"/>
      <c r="AC44" s="112"/>
      <c r="AD44" s="113"/>
      <c r="AE44" s="4"/>
      <c r="AF44" s="4"/>
      <c r="AG44" s="4"/>
      <c r="AH44" s="3"/>
      <c r="AI44" s="19"/>
      <c r="AJ44" s="19"/>
      <c r="AK44" s="20"/>
      <c r="AL44" s="127"/>
      <c r="AM44" s="127"/>
      <c r="AN44" s="127"/>
      <c r="AO44" s="127"/>
      <c r="AP44" s="127"/>
    </row>
    <row r="45" spans="1:42" ht="18.75" thickBot="1">
      <c r="A45" s="165">
        <v>85</v>
      </c>
      <c r="B45" s="170"/>
      <c r="C45" s="114"/>
      <c r="D45" s="115"/>
      <c r="E45" s="112"/>
      <c r="F45" s="113"/>
      <c r="G45" s="118"/>
      <c r="H45" s="115"/>
      <c r="I45" s="118"/>
      <c r="J45" s="115">
        <f>IF(I45="","",VLOOKUP(I45,$N$8:$O$70,2,FALSE))</f>
      </c>
      <c r="K45" s="118"/>
      <c r="L45" s="115"/>
      <c r="M45" s="154"/>
      <c r="N45" s="21"/>
      <c r="O45" s="8">
        <f t="shared" si="3"/>
      </c>
      <c r="P45" s="8">
        <f t="shared" si="4"/>
      </c>
      <c r="Q45" s="9">
        <f t="shared" si="5"/>
      </c>
      <c r="R45" s="22"/>
      <c r="S45" s="23"/>
      <c r="T45" s="24"/>
      <c r="U45" s="121">
        <v>19</v>
      </c>
      <c r="V45" s="122" t="str">
        <f>IF(U45="","",VLOOKUP(U45,$N$8:$O$70,2,FALSE))</f>
        <v>高山</v>
      </c>
      <c r="W45" s="118"/>
      <c r="X45" s="120"/>
      <c r="Y45" s="114"/>
      <c r="Z45" s="113"/>
      <c r="AA45" s="118"/>
      <c r="AB45" s="120"/>
      <c r="AC45" s="112"/>
      <c r="AD45" s="113"/>
      <c r="AE45" s="4"/>
      <c r="AF45" s="4"/>
      <c r="AG45" s="4"/>
      <c r="AH45" s="3"/>
      <c r="AI45" s="19"/>
      <c r="AJ45" s="19"/>
      <c r="AK45" s="20"/>
      <c r="AL45" s="127"/>
      <c r="AM45" s="127"/>
      <c r="AN45" s="127"/>
      <c r="AO45" s="127"/>
      <c r="AP45" s="127"/>
    </row>
    <row r="46" spans="1:42" ht="18.75" thickBot="1">
      <c r="A46" s="112"/>
      <c r="B46" s="113"/>
      <c r="C46" s="114"/>
      <c r="D46" s="115"/>
      <c r="E46" s="112"/>
      <c r="F46" s="113"/>
      <c r="G46" s="118"/>
      <c r="H46" s="115"/>
      <c r="I46" s="167"/>
      <c r="J46" s="168"/>
      <c r="K46" s="118"/>
      <c r="L46" s="115"/>
      <c r="M46" s="154"/>
      <c r="N46" s="26">
        <v>20</v>
      </c>
      <c r="O46" s="27" t="str">
        <f t="shared" si="3"/>
        <v>徳田</v>
      </c>
      <c r="P46" s="27" t="str">
        <f t="shared" si="4"/>
        <v>倫太郎</v>
      </c>
      <c r="Q46" s="28" t="str">
        <f t="shared" si="5"/>
        <v>(佐・佐賀GTC）</v>
      </c>
      <c r="R46" s="29"/>
      <c r="S46" s="30"/>
      <c r="T46" s="31"/>
      <c r="U46" s="169">
        <v>83</v>
      </c>
      <c r="V46" s="166"/>
      <c r="W46" s="118"/>
      <c r="X46" s="120"/>
      <c r="Y46" s="114"/>
      <c r="Z46" s="113"/>
      <c r="AA46" s="118"/>
      <c r="AB46" s="120"/>
      <c r="AC46" s="112"/>
      <c r="AD46" s="113"/>
      <c r="AE46" s="4"/>
      <c r="AF46" s="4"/>
      <c r="AG46" s="4"/>
      <c r="AH46" s="3"/>
      <c r="AI46" s="19"/>
      <c r="AJ46" s="19"/>
      <c r="AK46" s="20"/>
      <c r="AL46" s="127"/>
      <c r="AM46" s="127"/>
      <c r="AN46" s="127"/>
      <c r="AO46" s="127"/>
      <c r="AP46" s="127"/>
    </row>
    <row r="47" spans="1:42" ht="18.75" thickBot="1">
      <c r="A47" s="112"/>
      <c r="B47" s="113"/>
      <c r="C47" s="114"/>
      <c r="D47" s="115"/>
      <c r="E47" s="112"/>
      <c r="F47" s="113"/>
      <c r="G47" s="118"/>
      <c r="H47" s="115"/>
      <c r="I47" s="118"/>
      <c r="J47" s="115"/>
      <c r="K47" s="118"/>
      <c r="L47" s="115">
        <f>IF(K47="","",VLOOKUP(K47,$N$8:$O$70,2,FALSE))</f>
      </c>
      <c r="M47" s="33"/>
      <c r="N47" s="7"/>
      <c r="O47" s="8">
        <f t="shared" si="3"/>
      </c>
      <c r="P47" s="8">
        <f t="shared" si="4"/>
      </c>
      <c r="Q47" s="9">
        <f t="shared" si="5"/>
      </c>
      <c r="R47" s="3"/>
      <c r="S47" s="4"/>
      <c r="T47" s="4"/>
      <c r="U47" s="112"/>
      <c r="V47" s="113"/>
      <c r="W47" s="118"/>
      <c r="X47" s="120"/>
      <c r="Y47" s="114">
        <v>24</v>
      </c>
      <c r="Z47" s="113" t="str">
        <f>IF(Y47="","",VLOOKUP(Y47,$N$8:$O$70,2,FALSE))</f>
        <v>岩倉</v>
      </c>
      <c r="AA47" s="118"/>
      <c r="AB47" s="120"/>
      <c r="AC47" s="112"/>
      <c r="AD47" s="113"/>
      <c r="AE47" s="4"/>
      <c r="AF47" s="4"/>
      <c r="AG47" s="4"/>
      <c r="AH47" s="3"/>
      <c r="AI47" s="19"/>
      <c r="AJ47" s="19"/>
      <c r="AK47" s="20"/>
      <c r="AL47" s="127"/>
      <c r="AM47" s="127"/>
      <c r="AN47" s="127"/>
      <c r="AO47" s="127"/>
      <c r="AP47" s="127"/>
    </row>
    <row r="48" spans="1:42" ht="18.75" thickBot="1">
      <c r="A48" s="112"/>
      <c r="B48" s="113"/>
      <c r="C48" s="114"/>
      <c r="D48" s="115"/>
      <c r="E48" s="112"/>
      <c r="F48" s="113"/>
      <c r="G48" s="118"/>
      <c r="H48" s="115"/>
      <c r="I48" s="118"/>
      <c r="J48" s="115"/>
      <c r="K48" s="118"/>
      <c r="L48" s="157"/>
      <c r="M48" s="33"/>
      <c r="N48" s="26">
        <v>21</v>
      </c>
      <c r="O48" s="27" t="str">
        <f t="shared" si="3"/>
        <v>小村</v>
      </c>
      <c r="P48" s="27" t="str">
        <f t="shared" si="4"/>
        <v>尚弘</v>
      </c>
      <c r="Q48" s="28" t="str">
        <f t="shared" si="5"/>
        <v>(宮・延岡ﾛｲﾔﾙ）</v>
      </c>
      <c r="R48" s="29"/>
      <c r="S48" s="4"/>
      <c r="T48" s="4"/>
      <c r="U48" s="112"/>
      <c r="V48" s="113"/>
      <c r="W48" s="118"/>
      <c r="X48" s="120"/>
      <c r="Y48" s="169">
        <v>85</v>
      </c>
      <c r="Z48" s="170"/>
      <c r="AA48" s="118"/>
      <c r="AB48" s="120"/>
      <c r="AC48" s="112"/>
      <c r="AD48" s="113"/>
      <c r="AE48" s="4"/>
      <c r="AF48" s="4"/>
      <c r="AG48" s="4"/>
      <c r="AH48" s="3"/>
      <c r="AI48" s="36" t="s">
        <v>63</v>
      </c>
      <c r="AJ48" s="129"/>
      <c r="AK48" s="152"/>
      <c r="AL48" s="127"/>
      <c r="AM48" s="127"/>
      <c r="AN48" s="127"/>
      <c r="AO48" s="127"/>
      <c r="AP48" s="127"/>
    </row>
    <row r="49" spans="1:42" ht="18.75" thickBot="1">
      <c r="A49" s="112"/>
      <c r="B49" s="113"/>
      <c r="C49" s="114"/>
      <c r="D49" s="115"/>
      <c r="E49" s="112"/>
      <c r="F49" s="113"/>
      <c r="G49" s="118"/>
      <c r="H49" s="115">
        <f>IF(G49="","",VLOOKUP(G49,$N$8:$O$70,2,FALSE))</f>
      </c>
      <c r="I49" s="118"/>
      <c r="J49" s="115"/>
      <c r="K49" s="118"/>
      <c r="L49" s="115"/>
      <c r="M49" s="33"/>
      <c r="N49" s="21"/>
      <c r="O49" s="8">
        <f t="shared" si="3"/>
      </c>
      <c r="P49" s="8">
        <f t="shared" si="4"/>
      </c>
      <c r="Q49" s="9">
        <f t="shared" si="5"/>
      </c>
      <c r="R49" s="25"/>
      <c r="S49" s="23"/>
      <c r="T49" s="24"/>
      <c r="U49" s="118">
        <v>22</v>
      </c>
      <c r="V49" s="113" t="str">
        <f>IF(U49="","",VLOOKUP(U49,$N$8:$O$70,2,FALSE))</f>
        <v>首藤</v>
      </c>
      <c r="W49" s="118"/>
      <c r="X49" s="120"/>
      <c r="Y49" s="114"/>
      <c r="Z49" s="120"/>
      <c r="AA49" s="118"/>
      <c r="AB49" s="120"/>
      <c r="AC49" s="112"/>
      <c r="AD49" s="113"/>
      <c r="AE49" s="4"/>
      <c r="AF49" s="4"/>
      <c r="AG49" s="4"/>
      <c r="AH49" s="3"/>
      <c r="AI49" s="4"/>
      <c r="AJ49" s="4"/>
      <c r="AK49" s="96"/>
      <c r="AL49" s="127"/>
      <c r="AM49" s="127"/>
      <c r="AN49" s="127"/>
      <c r="AO49" s="127"/>
      <c r="AP49" s="127"/>
    </row>
    <row r="50" spans="1:42" ht="18.75" thickBot="1">
      <c r="A50" s="112"/>
      <c r="B50" s="113"/>
      <c r="C50" s="114"/>
      <c r="D50" s="115"/>
      <c r="E50" s="112"/>
      <c r="F50" s="113"/>
      <c r="G50" s="167"/>
      <c r="H50" s="168"/>
      <c r="I50" s="118"/>
      <c r="J50" s="115"/>
      <c r="K50" s="118"/>
      <c r="L50" s="115"/>
      <c r="M50" s="154"/>
      <c r="N50" s="26">
        <v>22</v>
      </c>
      <c r="O50" s="27" t="str">
        <f t="shared" si="3"/>
        <v>首藤</v>
      </c>
      <c r="P50" s="27" t="str">
        <f t="shared" si="4"/>
        <v>知宏</v>
      </c>
      <c r="Q50" s="28" t="str">
        <f t="shared" si="5"/>
        <v>(大・別府ｸﾗﾌﾞ）</v>
      </c>
      <c r="R50" s="29"/>
      <c r="S50" s="30"/>
      <c r="T50" s="31"/>
      <c r="U50" s="169">
        <v>84</v>
      </c>
      <c r="V50" s="170"/>
      <c r="W50" s="118"/>
      <c r="X50" s="120"/>
      <c r="Y50" s="114"/>
      <c r="Z50" s="120"/>
      <c r="AA50" s="118"/>
      <c r="AB50" s="120"/>
      <c r="AC50" s="112"/>
      <c r="AD50" s="113"/>
      <c r="AE50" s="4"/>
      <c r="AF50" s="4"/>
      <c r="AG50" s="4"/>
      <c r="AH50" s="3"/>
      <c r="AI50" s="4"/>
      <c r="AJ50" s="4"/>
      <c r="AK50" s="96"/>
      <c r="AL50" s="127"/>
      <c r="AM50" s="127"/>
      <c r="AN50" s="127"/>
      <c r="AO50" s="127"/>
      <c r="AP50" s="127"/>
    </row>
    <row r="51" spans="1:42" ht="18.75" thickBot="1">
      <c r="A51" s="112"/>
      <c r="B51" s="113"/>
      <c r="C51" s="114"/>
      <c r="D51" s="115"/>
      <c r="E51" s="112"/>
      <c r="F51" s="113"/>
      <c r="G51" s="118"/>
      <c r="H51" s="115"/>
      <c r="I51" s="118"/>
      <c r="J51" s="115"/>
      <c r="K51" s="155"/>
      <c r="L51" s="156">
        <f>IF(K51="","",VLOOKUP(K51,$N$8:$O$70,2,FALSE))</f>
      </c>
      <c r="M51" s="138"/>
      <c r="N51" s="7"/>
      <c r="O51" s="8">
        <f t="shared" si="3"/>
      </c>
      <c r="P51" s="8">
        <f t="shared" si="4"/>
      </c>
      <c r="Q51" s="9">
        <f t="shared" si="5"/>
      </c>
      <c r="R51" s="3"/>
      <c r="S51" s="4"/>
      <c r="T51" s="4"/>
      <c r="U51" s="118"/>
      <c r="V51" s="120"/>
      <c r="W51" s="121">
        <v>24</v>
      </c>
      <c r="X51" s="122" t="str">
        <f>IF(W51="","",VLOOKUP(W51,$N$8:$O$70,2,FALSE))</f>
        <v>岩倉</v>
      </c>
      <c r="Y51" s="114"/>
      <c r="Z51" s="120"/>
      <c r="AA51" s="118"/>
      <c r="AB51" s="120"/>
      <c r="AC51" s="112"/>
      <c r="AD51" s="113"/>
      <c r="AE51" s="4"/>
      <c r="AF51" s="4"/>
      <c r="AG51" s="4"/>
      <c r="AH51" s="3"/>
      <c r="AI51" s="4"/>
      <c r="AJ51" s="4"/>
      <c r="AK51" s="96"/>
      <c r="AL51" s="127"/>
      <c r="AM51" s="127"/>
      <c r="AN51" s="127"/>
      <c r="AO51" s="127"/>
      <c r="AP51" s="127"/>
    </row>
    <row r="52" spans="1:42" ht="18.75" thickBot="1">
      <c r="A52" s="112"/>
      <c r="B52" s="113"/>
      <c r="C52" s="114"/>
      <c r="D52" s="115"/>
      <c r="E52" s="112">
        <v>26</v>
      </c>
      <c r="F52" s="113" t="str">
        <f>IF(E52="","",VLOOKUP(E52,$N$8:$O$70,2,FALSE))</f>
        <v>島尻</v>
      </c>
      <c r="G52" s="118"/>
      <c r="H52" s="115"/>
      <c r="I52" s="118"/>
      <c r="J52" s="115"/>
      <c r="K52" s="167"/>
      <c r="L52" s="168"/>
      <c r="M52" s="33"/>
      <c r="N52" s="26">
        <v>23</v>
      </c>
      <c r="O52" s="27" t="str">
        <f t="shared" si="3"/>
        <v>池田</v>
      </c>
      <c r="P52" s="27" t="str">
        <f t="shared" si="4"/>
        <v>慎一</v>
      </c>
      <c r="Q52" s="28" t="str">
        <f t="shared" si="5"/>
        <v>(佐・太閤TC）</v>
      </c>
      <c r="R52" s="3"/>
      <c r="S52" s="4"/>
      <c r="T52" s="4"/>
      <c r="U52" s="118"/>
      <c r="V52" s="120"/>
      <c r="W52" s="169">
        <v>86</v>
      </c>
      <c r="X52" s="166"/>
      <c r="Y52" s="118"/>
      <c r="Z52" s="120"/>
      <c r="AA52" s="118"/>
      <c r="AB52" s="120"/>
      <c r="AC52" s="112"/>
      <c r="AD52" s="113"/>
      <c r="AE52" s="4"/>
      <c r="AF52" s="4"/>
      <c r="AG52" s="4"/>
      <c r="AH52" s="3"/>
      <c r="AI52" s="4"/>
      <c r="AJ52" s="4"/>
      <c r="AK52" s="96"/>
      <c r="AL52" s="127"/>
      <c r="AM52" s="127"/>
      <c r="AN52" s="127"/>
      <c r="AO52" s="127"/>
      <c r="AP52" s="127"/>
    </row>
    <row r="53" spans="1:42" ht="18.75" thickBot="1">
      <c r="A53" s="112"/>
      <c r="B53" s="113"/>
      <c r="C53" s="114"/>
      <c r="D53" s="115"/>
      <c r="E53" s="169"/>
      <c r="F53" s="166"/>
      <c r="G53" s="118"/>
      <c r="H53" s="115"/>
      <c r="I53" s="118"/>
      <c r="J53" s="115">
        <f>IF(I53="","",VLOOKUP(I53,$N$8:$O$70,2,FALSE))</f>
      </c>
      <c r="K53" s="118"/>
      <c r="L53" s="115"/>
      <c r="M53" s="154"/>
      <c r="N53" s="21"/>
      <c r="O53" s="8">
        <f t="shared" si="3"/>
      </c>
      <c r="P53" s="8">
        <f t="shared" si="4"/>
      </c>
      <c r="Q53" s="9">
        <f t="shared" si="5"/>
      </c>
      <c r="R53" s="22"/>
      <c r="S53" s="23"/>
      <c r="T53" s="24"/>
      <c r="U53" s="121">
        <v>24</v>
      </c>
      <c r="V53" s="122" t="str">
        <f>IF(U53="","",VLOOKUP(U53,$N$8:$O$70,2,FALSE))</f>
        <v>岩倉</v>
      </c>
      <c r="W53" s="112"/>
      <c r="X53" s="113"/>
      <c r="Y53" s="118"/>
      <c r="Z53" s="120"/>
      <c r="AA53" s="118"/>
      <c r="AB53" s="120"/>
      <c r="AC53" s="112"/>
      <c r="AD53" s="113"/>
      <c r="AE53" s="4"/>
      <c r="AF53" s="4"/>
      <c r="AG53" s="4"/>
      <c r="AH53" s="3"/>
      <c r="AI53" s="4"/>
      <c r="AJ53" s="4"/>
      <c r="AK53" s="96"/>
      <c r="AL53" s="127"/>
      <c r="AM53" s="127"/>
      <c r="AN53" s="127"/>
      <c r="AO53" s="127"/>
      <c r="AP53" s="127"/>
    </row>
    <row r="54" spans="1:42" ht="18.75" thickBot="1">
      <c r="A54" s="112"/>
      <c r="B54" s="113"/>
      <c r="C54" s="114"/>
      <c r="D54" s="115"/>
      <c r="E54" s="114"/>
      <c r="F54" s="115"/>
      <c r="G54" s="118"/>
      <c r="H54" s="115"/>
      <c r="I54" s="167"/>
      <c r="J54" s="168"/>
      <c r="K54" s="118"/>
      <c r="L54" s="115"/>
      <c r="M54" s="154"/>
      <c r="N54" s="26">
        <v>24</v>
      </c>
      <c r="O54" s="27" t="str">
        <f t="shared" si="3"/>
        <v>岩倉</v>
      </c>
      <c r="P54" s="27" t="str">
        <f t="shared" si="4"/>
        <v>一樹</v>
      </c>
      <c r="Q54" s="28" t="str">
        <f t="shared" si="5"/>
        <v>(福・九州国際TC）</v>
      </c>
      <c r="R54" s="29"/>
      <c r="S54" s="30"/>
      <c r="T54" s="31"/>
      <c r="U54" s="169">
        <v>83</v>
      </c>
      <c r="V54" s="166"/>
      <c r="W54" s="112"/>
      <c r="X54" s="113"/>
      <c r="Y54" s="118"/>
      <c r="Z54" s="120"/>
      <c r="AA54" s="118"/>
      <c r="AB54" s="120"/>
      <c r="AC54" s="112"/>
      <c r="AD54" s="113"/>
      <c r="AE54" s="4"/>
      <c r="AF54" s="4"/>
      <c r="AG54" s="4"/>
      <c r="AH54" s="3"/>
      <c r="AI54" s="4"/>
      <c r="AJ54" s="4"/>
      <c r="AK54" s="96"/>
      <c r="AL54" s="127"/>
      <c r="AM54" s="127"/>
      <c r="AN54" s="127"/>
      <c r="AO54" s="127"/>
      <c r="AP54" s="127"/>
    </row>
    <row r="55" spans="1:42" ht="18.75" thickBot="1">
      <c r="A55" s="112"/>
      <c r="B55" s="113"/>
      <c r="C55" s="114"/>
      <c r="D55" s="115"/>
      <c r="E55" s="114"/>
      <c r="F55" s="115"/>
      <c r="G55" s="118"/>
      <c r="H55" s="115">
        <f>IF(G55="","",VLOOKUP(G55,$N$8:$O$70,2,FALSE))</f>
      </c>
      <c r="I55" s="118"/>
      <c r="J55" s="115"/>
      <c r="K55" s="118"/>
      <c r="L55" s="115">
        <f>IF(K55="","",VLOOKUP(K55,$N$8:$O$70,2,FALSE))</f>
      </c>
      <c r="M55" s="33"/>
      <c r="N55" s="7"/>
      <c r="O55" s="8">
        <f t="shared" si="3"/>
      </c>
      <c r="P55" s="8">
        <f t="shared" si="4"/>
      </c>
      <c r="Q55" s="9">
        <f t="shared" si="5"/>
      </c>
      <c r="R55" s="3"/>
      <c r="S55" s="4"/>
      <c r="T55" s="4"/>
      <c r="U55" s="112"/>
      <c r="V55" s="113"/>
      <c r="W55" s="112"/>
      <c r="X55" s="113"/>
      <c r="Y55" s="118"/>
      <c r="Z55" s="120"/>
      <c r="AA55" s="121">
        <v>24</v>
      </c>
      <c r="AB55" s="122" t="str">
        <f>IF(AA55="","",VLOOKUP(AA55,$N$8:$O$70,2,FALSE))</f>
        <v>岩倉</v>
      </c>
      <c r="AC55" s="112"/>
      <c r="AD55" s="113"/>
      <c r="AE55" s="4"/>
      <c r="AF55" s="4"/>
      <c r="AG55" s="4"/>
      <c r="AH55" s="3"/>
      <c r="AI55" s="4"/>
      <c r="AJ55" s="4"/>
      <c r="AK55" s="96"/>
      <c r="AL55" s="127"/>
      <c r="AM55" s="127"/>
      <c r="AN55" s="127"/>
      <c r="AO55" s="127"/>
      <c r="AP55" s="127"/>
    </row>
    <row r="56" spans="1:42" ht="18.75" thickBot="1">
      <c r="A56" s="112"/>
      <c r="B56" s="113"/>
      <c r="C56" s="114"/>
      <c r="D56" s="115"/>
      <c r="E56" s="114"/>
      <c r="F56" s="115"/>
      <c r="G56" s="118"/>
      <c r="H56" s="157"/>
      <c r="I56" s="118"/>
      <c r="J56" s="115"/>
      <c r="K56" s="118"/>
      <c r="L56" s="157"/>
      <c r="M56" s="33"/>
      <c r="N56" s="26">
        <v>25</v>
      </c>
      <c r="O56" s="27" t="str">
        <f t="shared" si="3"/>
        <v>和田</v>
      </c>
      <c r="P56" s="27" t="str">
        <f t="shared" si="4"/>
        <v>竣太郎</v>
      </c>
      <c r="Q56" s="28" t="str">
        <f t="shared" si="5"/>
        <v>(鹿・STA）</v>
      </c>
      <c r="R56" s="3"/>
      <c r="S56" s="4"/>
      <c r="T56" s="4"/>
      <c r="U56" s="112"/>
      <c r="V56" s="113"/>
      <c r="W56" s="112"/>
      <c r="X56" s="113"/>
      <c r="Y56" s="118"/>
      <c r="Z56" s="120"/>
      <c r="AA56" s="169">
        <v>84</v>
      </c>
      <c r="AB56" s="166"/>
      <c r="AC56" s="112"/>
      <c r="AD56" s="113"/>
      <c r="AE56" s="4"/>
      <c r="AF56" s="4"/>
      <c r="AG56" s="4"/>
      <c r="AH56" s="3"/>
      <c r="AI56" s="4"/>
      <c r="AJ56" s="4"/>
      <c r="AK56" s="96"/>
      <c r="AL56" s="127"/>
      <c r="AM56" s="127"/>
      <c r="AN56" s="127"/>
      <c r="AO56" s="127"/>
      <c r="AP56" s="127"/>
    </row>
    <row r="57" spans="1:42" ht="18.75" thickBot="1">
      <c r="A57" s="112"/>
      <c r="B57" s="113"/>
      <c r="C57" s="114"/>
      <c r="D57" s="115"/>
      <c r="E57" s="114"/>
      <c r="F57" s="115"/>
      <c r="G57" s="118"/>
      <c r="H57" s="115"/>
      <c r="I57" s="118"/>
      <c r="J57" s="115"/>
      <c r="K57" s="118"/>
      <c r="L57" s="115"/>
      <c r="M57" s="33"/>
      <c r="N57" s="21"/>
      <c r="O57" s="8">
        <f t="shared" si="3"/>
      </c>
      <c r="P57" s="8">
        <f t="shared" si="4"/>
      </c>
      <c r="Q57" s="9">
        <f t="shared" si="5"/>
      </c>
      <c r="R57" s="22"/>
      <c r="S57" s="23"/>
      <c r="T57" s="24"/>
      <c r="U57" s="118">
        <v>26</v>
      </c>
      <c r="V57" s="113" t="str">
        <f>IF(U57="","",VLOOKUP(U57,$N$8:$O$70,2,FALSE))</f>
        <v>島尻</v>
      </c>
      <c r="W57" s="112"/>
      <c r="X57" s="113"/>
      <c r="Y57" s="118"/>
      <c r="Z57" s="120"/>
      <c r="AA57" s="112"/>
      <c r="AB57" s="113"/>
      <c r="AC57" s="112"/>
      <c r="AD57" s="113"/>
      <c r="AE57" s="4"/>
      <c r="AF57" s="4"/>
      <c r="AG57" s="4"/>
      <c r="AH57" s="3"/>
      <c r="AI57" s="4"/>
      <c r="AJ57" s="4"/>
      <c r="AK57" s="148"/>
      <c r="AL57" s="127"/>
      <c r="AM57" s="127"/>
      <c r="AN57" s="127"/>
      <c r="AO57" s="127"/>
      <c r="AP57" s="127"/>
    </row>
    <row r="58" spans="1:42" ht="18.75" thickBot="1">
      <c r="A58" s="112"/>
      <c r="B58" s="113"/>
      <c r="C58" s="114"/>
      <c r="D58" s="115"/>
      <c r="E58" s="114"/>
      <c r="F58" s="115"/>
      <c r="G58" s="118"/>
      <c r="H58" s="115"/>
      <c r="I58" s="118"/>
      <c r="J58" s="115"/>
      <c r="K58" s="118"/>
      <c r="L58" s="115"/>
      <c r="M58" s="154"/>
      <c r="N58" s="26">
        <v>26</v>
      </c>
      <c r="O58" s="27" t="str">
        <f t="shared" si="3"/>
        <v>島尻</v>
      </c>
      <c r="P58" s="27" t="str">
        <f t="shared" si="4"/>
        <v>哲至</v>
      </c>
      <c r="Q58" s="28" t="str">
        <f t="shared" si="5"/>
        <v>(沖･沖縄TE)</v>
      </c>
      <c r="R58" s="29"/>
      <c r="S58" s="30"/>
      <c r="T58" s="31"/>
      <c r="U58" s="169">
        <v>86</v>
      </c>
      <c r="V58" s="170"/>
      <c r="W58" s="112"/>
      <c r="X58" s="113"/>
      <c r="Y58" s="118"/>
      <c r="Z58" s="120"/>
      <c r="AA58" s="112"/>
      <c r="AB58" s="113"/>
      <c r="AC58" s="112"/>
      <c r="AD58" s="113"/>
      <c r="AE58" s="4"/>
      <c r="AF58" s="4"/>
      <c r="AG58" s="4"/>
      <c r="AH58" s="3"/>
      <c r="AI58" s="4"/>
      <c r="AJ58" s="4"/>
      <c r="AK58" s="148"/>
      <c r="AL58" s="127"/>
      <c r="AM58" s="127"/>
      <c r="AN58" s="127"/>
      <c r="AO58" s="127"/>
      <c r="AP58" s="127"/>
    </row>
    <row r="59" spans="1:42" ht="18.75" thickBot="1">
      <c r="A59" s="112"/>
      <c r="B59" s="113"/>
      <c r="C59" s="114"/>
      <c r="D59" s="115"/>
      <c r="E59" s="114"/>
      <c r="F59" s="115"/>
      <c r="G59" s="118"/>
      <c r="H59" s="115"/>
      <c r="I59" s="118"/>
      <c r="J59" s="115"/>
      <c r="K59" s="155"/>
      <c r="L59" s="156">
        <f>IF(K59="","",VLOOKUP(K59,$N$8:$O$70,2,FALSE))</f>
      </c>
      <c r="M59" s="138"/>
      <c r="N59" s="7"/>
      <c r="O59" s="8">
        <f t="shared" si="3"/>
      </c>
      <c r="P59" s="8">
        <f t="shared" si="4"/>
      </c>
      <c r="Q59" s="9">
        <f t="shared" si="5"/>
      </c>
      <c r="R59" s="3"/>
      <c r="S59" s="4"/>
      <c r="T59" s="4"/>
      <c r="U59" s="118"/>
      <c r="V59" s="120"/>
      <c r="W59" s="112">
        <v>26</v>
      </c>
      <c r="X59" s="113" t="str">
        <f>IF(W59="","",VLOOKUP(W59,$N$8:$O$70,2,FALSE))</f>
        <v>島尻</v>
      </c>
      <c r="Y59" s="118"/>
      <c r="Z59" s="120"/>
      <c r="AA59" s="112"/>
      <c r="AB59" s="113"/>
      <c r="AC59" s="112"/>
      <c r="AD59" s="113"/>
      <c r="AE59" s="4"/>
      <c r="AF59" s="4"/>
      <c r="AG59" s="4"/>
      <c r="AH59" s="3"/>
      <c r="AI59" s="4"/>
      <c r="AJ59" s="4"/>
      <c r="AK59" s="148"/>
      <c r="AL59" s="127"/>
      <c r="AM59" s="127"/>
      <c r="AN59" s="127"/>
      <c r="AO59" s="127"/>
      <c r="AP59" s="127"/>
    </row>
    <row r="60" spans="1:42" ht="18.75" thickBot="1">
      <c r="A60" s="112"/>
      <c r="B60" s="113"/>
      <c r="C60" s="116">
        <v>26</v>
      </c>
      <c r="D60" s="117" t="str">
        <f>IF(C60="","",VLOOKUP(C60,$N$8:$O$70,2,FALSE))</f>
        <v>島尻</v>
      </c>
      <c r="E60" s="114"/>
      <c r="F60" s="115"/>
      <c r="G60" s="118"/>
      <c r="H60" s="115"/>
      <c r="I60" s="118"/>
      <c r="J60" s="115"/>
      <c r="K60" s="167"/>
      <c r="L60" s="168"/>
      <c r="M60" s="33"/>
      <c r="N60" s="26">
        <v>27</v>
      </c>
      <c r="O60" s="27" t="str">
        <f t="shared" si="3"/>
        <v>成合</v>
      </c>
      <c r="P60" s="27" t="str">
        <f t="shared" si="4"/>
        <v>陶平</v>
      </c>
      <c r="Q60" s="28" t="str">
        <f t="shared" si="5"/>
        <v>(宮・延岡ﾛｲﾔﾙ）</v>
      </c>
      <c r="R60" s="3"/>
      <c r="S60" s="4"/>
      <c r="T60" s="4"/>
      <c r="U60" s="118"/>
      <c r="V60" s="120"/>
      <c r="W60" s="169">
        <v>82</v>
      </c>
      <c r="X60" s="170"/>
      <c r="Y60" s="114"/>
      <c r="Z60" s="120"/>
      <c r="AA60" s="112"/>
      <c r="AB60" s="113"/>
      <c r="AC60" s="112"/>
      <c r="AD60" s="113"/>
      <c r="AE60" s="4"/>
      <c r="AF60" s="4"/>
      <c r="AG60" s="4"/>
      <c r="AH60" s="3"/>
      <c r="AI60" s="4"/>
      <c r="AJ60" s="4"/>
      <c r="AK60" s="148"/>
      <c r="AL60" s="127"/>
      <c r="AM60" s="127"/>
      <c r="AN60" s="127"/>
      <c r="AO60" s="127"/>
      <c r="AP60" s="127"/>
    </row>
    <row r="61" spans="1:42" ht="18.75" thickBot="1">
      <c r="A61" s="112"/>
      <c r="B61" s="113"/>
      <c r="C61" s="165">
        <v>84</v>
      </c>
      <c r="D61" s="170"/>
      <c r="E61" s="114"/>
      <c r="F61" s="115"/>
      <c r="G61" s="118"/>
      <c r="H61" s="115"/>
      <c r="I61" s="118"/>
      <c r="J61" s="115">
        <f>IF(I61="","",VLOOKUP(I61,$N$8:$O$70,2,FALSE))</f>
      </c>
      <c r="K61" s="118"/>
      <c r="L61" s="115"/>
      <c r="M61" s="154"/>
      <c r="N61" s="21"/>
      <c r="O61" s="8">
        <f t="shared" si="3"/>
      </c>
      <c r="P61" s="8">
        <f t="shared" si="4"/>
      </c>
      <c r="Q61" s="9">
        <f t="shared" si="5"/>
      </c>
      <c r="R61" s="22"/>
      <c r="S61" s="23"/>
      <c r="T61" s="24"/>
      <c r="U61" s="121">
        <v>27</v>
      </c>
      <c r="V61" s="122" t="str">
        <f>IF(U61="","",VLOOKUP(U61,$N$8:$O$70,2,FALSE))</f>
        <v>成合</v>
      </c>
      <c r="W61" s="118"/>
      <c r="X61" s="120"/>
      <c r="Y61" s="114"/>
      <c r="Z61" s="120"/>
      <c r="AA61" s="112"/>
      <c r="AB61" s="113"/>
      <c r="AC61" s="112"/>
      <c r="AD61" s="113"/>
      <c r="AE61" s="4"/>
      <c r="AF61" s="4"/>
      <c r="AG61" s="4"/>
      <c r="AH61" s="3"/>
      <c r="AI61" s="4"/>
      <c r="AJ61" s="4"/>
      <c r="AK61" s="148"/>
      <c r="AL61" s="127"/>
      <c r="AM61" s="127"/>
      <c r="AN61" s="127"/>
      <c r="AO61" s="127"/>
      <c r="AP61" s="127"/>
    </row>
    <row r="62" spans="1:42" ht="18.75" thickBot="1">
      <c r="A62" s="112"/>
      <c r="B62" s="113"/>
      <c r="C62" s="112"/>
      <c r="D62" s="113"/>
      <c r="E62" s="114"/>
      <c r="F62" s="115"/>
      <c r="G62" s="118"/>
      <c r="H62" s="115"/>
      <c r="I62" s="167"/>
      <c r="J62" s="168"/>
      <c r="K62" s="118"/>
      <c r="L62" s="115"/>
      <c r="M62" s="154"/>
      <c r="N62" s="26">
        <v>28</v>
      </c>
      <c r="O62" s="27" t="str">
        <f t="shared" si="3"/>
        <v>梅津</v>
      </c>
      <c r="P62" s="27" t="str">
        <f t="shared" si="4"/>
        <v>成貴</v>
      </c>
      <c r="Q62" s="28" t="str">
        <f t="shared" si="5"/>
        <v>(大・別府ｸﾗﾌﾞ）</v>
      </c>
      <c r="R62" s="29"/>
      <c r="S62" s="30"/>
      <c r="T62" s="31"/>
      <c r="U62" s="169">
        <v>84</v>
      </c>
      <c r="V62" s="166"/>
      <c r="W62" s="118"/>
      <c r="X62" s="120"/>
      <c r="Y62" s="114"/>
      <c r="Z62" s="120"/>
      <c r="AA62" s="112"/>
      <c r="AB62" s="113"/>
      <c r="AC62" s="112"/>
      <c r="AD62" s="113"/>
      <c r="AE62" s="4"/>
      <c r="AF62" s="4"/>
      <c r="AG62" s="4"/>
      <c r="AH62" s="3"/>
      <c r="AI62" s="4"/>
      <c r="AJ62" s="4"/>
      <c r="AK62" s="148"/>
      <c r="AL62" s="127"/>
      <c r="AM62" s="127"/>
      <c r="AN62" s="127"/>
      <c r="AO62" s="127"/>
      <c r="AP62" s="127"/>
    </row>
    <row r="63" spans="1:42" ht="18.75" thickBot="1">
      <c r="A63" s="112"/>
      <c r="B63" s="113"/>
      <c r="C63" s="112"/>
      <c r="D63" s="113"/>
      <c r="E63" s="114"/>
      <c r="F63" s="115"/>
      <c r="G63" s="118"/>
      <c r="H63" s="115"/>
      <c r="I63" s="118"/>
      <c r="J63" s="115"/>
      <c r="K63" s="118"/>
      <c r="L63" s="115">
        <f>IF(K63="","",VLOOKUP(K63,$N$8:$O$70,2,FALSE))</f>
      </c>
      <c r="M63" s="33"/>
      <c r="N63" s="7"/>
      <c r="O63" s="8">
        <f t="shared" si="3"/>
      </c>
      <c r="P63" s="8">
        <f t="shared" si="4"/>
      </c>
      <c r="Q63" s="9">
        <f t="shared" si="5"/>
      </c>
      <c r="R63" s="3"/>
      <c r="S63" s="4"/>
      <c r="T63" s="4"/>
      <c r="U63" s="112"/>
      <c r="V63" s="113"/>
      <c r="W63" s="118"/>
      <c r="X63" s="120"/>
      <c r="Y63" s="116">
        <v>32</v>
      </c>
      <c r="Z63" s="122" t="str">
        <f>IF(Y63="","",VLOOKUP(Y63,$N$8:$O$70,2,FALSE))</f>
        <v>森永</v>
      </c>
      <c r="AA63" s="112"/>
      <c r="AB63" s="113"/>
      <c r="AC63" s="112"/>
      <c r="AD63" s="113"/>
      <c r="AE63" s="4"/>
      <c r="AF63" s="4"/>
      <c r="AG63" s="4"/>
      <c r="AH63" s="3"/>
      <c r="AI63" s="4"/>
      <c r="AJ63" s="4"/>
      <c r="AK63" s="148"/>
      <c r="AL63" s="127"/>
      <c r="AM63" s="127"/>
      <c r="AN63" s="127"/>
      <c r="AO63" s="127"/>
      <c r="AP63" s="127"/>
    </row>
    <row r="64" spans="1:42" ht="18.75" thickBot="1">
      <c r="A64" s="112"/>
      <c r="B64" s="113"/>
      <c r="C64" s="112"/>
      <c r="D64" s="113"/>
      <c r="E64" s="114"/>
      <c r="F64" s="115"/>
      <c r="G64" s="118"/>
      <c r="H64" s="115"/>
      <c r="I64" s="118"/>
      <c r="J64" s="115"/>
      <c r="K64" s="118"/>
      <c r="L64" s="157"/>
      <c r="M64" s="33"/>
      <c r="N64" s="26">
        <v>29</v>
      </c>
      <c r="O64" s="27" t="str">
        <f t="shared" si="3"/>
        <v>山口</v>
      </c>
      <c r="P64" s="27" t="str">
        <f t="shared" si="4"/>
        <v>颯也</v>
      </c>
      <c r="Q64" s="28" t="str">
        <f t="shared" si="5"/>
        <v>(長・ﾀﾞｲﾔﾓﾝﾄﾞTC）</v>
      </c>
      <c r="R64" s="3"/>
      <c r="S64" s="4"/>
      <c r="T64" s="4"/>
      <c r="U64" s="112"/>
      <c r="V64" s="113"/>
      <c r="W64" s="118"/>
      <c r="X64" s="120"/>
      <c r="Y64" s="169">
        <v>81</v>
      </c>
      <c r="Z64" s="166"/>
      <c r="AA64" s="112"/>
      <c r="AB64" s="113"/>
      <c r="AC64" s="112"/>
      <c r="AD64" s="113"/>
      <c r="AE64" s="4"/>
      <c r="AF64" s="4"/>
      <c r="AG64" s="4"/>
      <c r="AH64" s="3"/>
      <c r="AI64" s="4"/>
      <c r="AJ64" s="4"/>
      <c r="AK64" s="148"/>
      <c r="AL64" s="127"/>
      <c r="AM64" s="127"/>
      <c r="AN64" s="127"/>
      <c r="AO64" s="127"/>
      <c r="AP64" s="127"/>
    </row>
    <row r="65" spans="1:42" ht="18.75" thickBot="1">
      <c r="A65" s="112"/>
      <c r="B65" s="113"/>
      <c r="C65" s="112"/>
      <c r="D65" s="113"/>
      <c r="E65" s="114"/>
      <c r="F65" s="115"/>
      <c r="G65" s="118"/>
      <c r="H65" s="115">
        <f>IF(G65="","",VLOOKUP(G65,$N$8:$O$70,2,FALSE))</f>
      </c>
      <c r="I65" s="118"/>
      <c r="J65" s="115"/>
      <c r="K65" s="118"/>
      <c r="L65" s="115"/>
      <c r="M65" s="33"/>
      <c r="N65" s="21"/>
      <c r="O65" s="8">
        <f t="shared" si="3"/>
      </c>
      <c r="P65" s="8">
        <f t="shared" si="4"/>
      </c>
      <c r="Q65" s="9">
        <f t="shared" si="5"/>
      </c>
      <c r="R65" s="22"/>
      <c r="S65" s="23"/>
      <c r="T65" s="24"/>
      <c r="U65" s="118">
        <v>29</v>
      </c>
      <c r="V65" s="113" t="str">
        <f>IF(U65="","",VLOOKUP(U65,$N$8:$O$70,2,FALSE))</f>
        <v>山口</v>
      </c>
      <c r="W65" s="118"/>
      <c r="X65" s="120"/>
      <c r="Y65" s="114"/>
      <c r="Z65" s="113"/>
      <c r="AA65" s="112"/>
      <c r="AB65" s="113"/>
      <c r="AC65" s="112"/>
      <c r="AD65" s="113"/>
      <c r="AE65" s="4"/>
      <c r="AF65" s="4"/>
      <c r="AG65" s="4"/>
      <c r="AH65" s="3"/>
      <c r="AI65" s="4"/>
      <c r="AJ65" s="4"/>
      <c r="AK65" s="148"/>
      <c r="AL65" s="127"/>
      <c r="AM65" s="127"/>
      <c r="AN65" s="127"/>
      <c r="AO65" s="127"/>
      <c r="AP65" s="127"/>
    </row>
    <row r="66" spans="1:42" ht="18.75" thickBot="1">
      <c r="A66" s="112"/>
      <c r="B66" s="113"/>
      <c r="C66" s="112"/>
      <c r="D66" s="113"/>
      <c r="E66" s="114"/>
      <c r="F66" s="115"/>
      <c r="G66" s="167"/>
      <c r="H66" s="168"/>
      <c r="I66" s="118"/>
      <c r="J66" s="115"/>
      <c r="K66" s="118"/>
      <c r="L66" s="115"/>
      <c r="M66" s="154"/>
      <c r="N66" s="26">
        <v>30</v>
      </c>
      <c r="O66" s="27" t="str">
        <f t="shared" si="3"/>
        <v>小石</v>
      </c>
      <c r="P66" s="27" t="str">
        <f t="shared" si="4"/>
        <v>圭佑</v>
      </c>
      <c r="Q66" s="28" t="str">
        <f t="shared" si="5"/>
        <v>(熊・RKKﾙｰﾃﾞﾝｽ）</v>
      </c>
      <c r="R66" s="29"/>
      <c r="S66" s="30"/>
      <c r="T66" s="31"/>
      <c r="U66" s="169">
        <v>83</v>
      </c>
      <c r="V66" s="170"/>
      <c r="W66" s="118"/>
      <c r="X66" s="120"/>
      <c r="Y66" s="114"/>
      <c r="Z66" s="113"/>
      <c r="AA66" s="112"/>
      <c r="AB66" s="113"/>
      <c r="AC66" s="112"/>
      <c r="AD66" s="113"/>
      <c r="AE66" s="4"/>
      <c r="AF66" s="4"/>
      <c r="AG66" s="4"/>
      <c r="AH66" s="3"/>
      <c r="AI66" s="4"/>
      <c r="AJ66" s="4"/>
      <c r="AK66" s="148"/>
      <c r="AL66" s="127"/>
      <c r="AM66" s="127"/>
      <c r="AN66" s="127"/>
      <c r="AO66" s="127"/>
      <c r="AP66" s="127"/>
    </row>
    <row r="67" spans="1:42" ht="18.75" thickBot="1">
      <c r="A67" s="112"/>
      <c r="B67" s="113"/>
      <c r="C67" s="112"/>
      <c r="D67" s="113"/>
      <c r="E67" s="114"/>
      <c r="F67" s="115"/>
      <c r="G67" s="118"/>
      <c r="H67" s="115"/>
      <c r="I67" s="118"/>
      <c r="J67" s="115"/>
      <c r="K67" s="155"/>
      <c r="L67" s="156">
        <f>IF(K67="","",VLOOKUP(K67,$N$8:$O$70,2,FALSE))</f>
      </c>
      <c r="M67" s="138"/>
      <c r="N67" s="7"/>
      <c r="O67" s="8">
        <f t="shared" si="3"/>
      </c>
      <c r="P67" s="8">
        <f t="shared" si="4"/>
      </c>
      <c r="Q67" s="9">
        <f t="shared" si="5"/>
      </c>
      <c r="R67" s="3"/>
      <c r="S67" s="4"/>
      <c r="T67" s="4"/>
      <c r="U67" s="118"/>
      <c r="V67" s="120"/>
      <c r="W67" s="121">
        <v>32</v>
      </c>
      <c r="X67" s="122" t="str">
        <f>IF(W67="","",VLOOKUP(W67,$N$8:$O$70,2,FALSE))</f>
        <v>森永</v>
      </c>
      <c r="Y67" s="114"/>
      <c r="Z67" s="113"/>
      <c r="AA67" s="112"/>
      <c r="AB67" s="113"/>
      <c r="AC67" s="112"/>
      <c r="AD67" s="113"/>
      <c r="AE67" s="4"/>
      <c r="AF67" s="4"/>
      <c r="AG67" s="4"/>
      <c r="AH67" s="3"/>
      <c r="AI67" s="4"/>
      <c r="AJ67" s="4"/>
      <c r="AK67" s="148"/>
      <c r="AL67" s="127"/>
      <c r="AM67" s="127"/>
      <c r="AN67" s="127"/>
      <c r="AO67" s="127"/>
      <c r="AP67" s="127"/>
    </row>
    <row r="68" spans="1:42" ht="18.75" thickBot="1">
      <c r="A68" s="112"/>
      <c r="B68" s="113"/>
      <c r="C68" s="112"/>
      <c r="D68" s="113"/>
      <c r="E68" s="116">
        <v>7</v>
      </c>
      <c r="F68" s="117" t="str">
        <f>IF(E68="","",VLOOKUP(E68,$N$8:$O$70,2,FALSE))</f>
        <v>長江</v>
      </c>
      <c r="G68" s="118"/>
      <c r="H68" s="115"/>
      <c r="I68" s="118"/>
      <c r="J68" s="115"/>
      <c r="K68" s="167"/>
      <c r="L68" s="168"/>
      <c r="M68" s="33"/>
      <c r="N68" s="26">
        <v>31</v>
      </c>
      <c r="O68" s="27" t="str">
        <f t="shared" si="3"/>
        <v>小田原</v>
      </c>
      <c r="P68" s="27" t="str">
        <f t="shared" si="4"/>
        <v>直樹</v>
      </c>
      <c r="Q68" s="28" t="str">
        <f t="shared" si="5"/>
        <v>(福・ｴｽﾌﾟｰﾝ）</v>
      </c>
      <c r="R68" s="3"/>
      <c r="S68" s="4"/>
      <c r="T68" s="4"/>
      <c r="U68" s="118"/>
      <c r="V68" s="120"/>
      <c r="W68" s="169">
        <v>80</v>
      </c>
      <c r="X68" s="166"/>
      <c r="Y68" s="112"/>
      <c r="Z68" s="113"/>
      <c r="AA68" s="112"/>
      <c r="AB68" s="113"/>
      <c r="AC68" s="112"/>
      <c r="AD68" s="113"/>
      <c r="AE68" s="4"/>
      <c r="AF68" s="4"/>
      <c r="AG68" s="4"/>
      <c r="AH68" s="3"/>
      <c r="AI68" s="4"/>
      <c r="AJ68" s="4"/>
      <c r="AK68" s="148"/>
      <c r="AL68" s="127"/>
      <c r="AM68" s="127"/>
      <c r="AN68" s="127"/>
      <c r="AO68" s="127"/>
      <c r="AP68" s="127"/>
    </row>
    <row r="69" spans="1:42" ht="18.75" thickBot="1">
      <c r="A69" s="112"/>
      <c r="B69" s="113"/>
      <c r="C69" s="112"/>
      <c r="D69" s="113"/>
      <c r="E69" s="165"/>
      <c r="F69" s="166"/>
      <c r="G69" s="118"/>
      <c r="H69" s="115"/>
      <c r="I69" s="118"/>
      <c r="J69" s="115">
        <f>IF(I69="","",VLOOKUP(I69,$N$8:$O$70,2,FALSE))</f>
      </c>
      <c r="K69" s="118"/>
      <c r="L69" s="115"/>
      <c r="M69" s="154"/>
      <c r="N69" s="21"/>
      <c r="O69" s="8">
        <f t="shared" si="3"/>
      </c>
      <c r="P69" s="8">
        <f t="shared" si="4"/>
      </c>
      <c r="Q69" s="9">
        <f t="shared" si="5"/>
      </c>
      <c r="R69" s="22"/>
      <c r="S69" s="23"/>
      <c r="T69" s="24"/>
      <c r="U69" s="121">
        <v>32</v>
      </c>
      <c r="V69" s="122" t="str">
        <f>IF(U69="","",VLOOKUP(U69,$N$8:$O$70,2,FALSE))</f>
        <v>森永</v>
      </c>
      <c r="W69" s="112"/>
      <c r="X69" s="113"/>
      <c r="Y69" s="112"/>
      <c r="Z69" s="113"/>
      <c r="AA69" s="112"/>
      <c r="AB69" s="113"/>
      <c r="AC69" s="112"/>
      <c r="AD69" s="113"/>
      <c r="AE69" s="4"/>
      <c r="AF69" s="4"/>
      <c r="AG69" s="4"/>
      <c r="AH69" s="3"/>
      <c r="AI69" s="4"/>
      <c r="AJ69" s="4"/>
      <c r="AK69" s="148"/>
      <c r="AL69" s="127"/>
      <c r="AM69" s="127"/>
      <c r="AN69" s="127"/>
      <c r="AO69" s="127"/>
      <c r="AP69" s="127"/>
    </row>
    <row r="70" spans="1:42" ht="18.75" thickBot="1">
      <c r="A70" s="112"/>
      <c r="B70" s="113"/>
      <c r="C70" s="112"/>
      <c r="D70" s="113"/>
      <c r="E70" s="112"/>
      <c r="F70" s="113"/>
      <c r="G70" s="118"/>
      <c r="H70" s="115"/>
      <c r="I70" s="167"/>
      <c r="J70" s="168"/>
      <c r="K70" s="118"/>
      <c r="L70" s="115"/>
      <c r="M70" s="154"/>
      <c r="N70" s="26">
        <v>32</v>
      </c>
      <c r="O70" s="27" t="str">
        <f t="shared" si="3"/>
        <v>森永</v>
      </c>
      <c r="P70" s="27" t="str">
        <f t="shared" si="4"/>
        <v>晃</v>
      </c>
      <c r="Q70" s="28" t="str">
        <f t="shared" si="5"/>
        <v>(宮・高鍋Jr）</v>
      </c>
      <c r="R70" s="29"/>
      <c r="S70" s="30"/>
      <c r="T70" s="31"/>
      <c r="U70" s="169">
        <v>85</v>
      </c>
      <c r="V70" s="166"/>
      <c r="W70" s="112"/>
      <c r="X70" s="113"/>
      <c r="Y70" s="112"/>
      <c r="Z70" s="113"/>
      <c r="AA70" s="112"/>
      <c r="AB70" s="113"/>
      <c r="AC70" s="112"/>
      <c r="AD70" s="113"/>
      <c r="AE70" s="4"/>
      <c r="AF70" s="4"/>
      <c r="AG70" s="4"/>
      <c r="AH70" s="3"/>
      <c r="AI70" s="4"/>
      <c r="AJ70" s="4"/>
      <c r="AK70" s="148"/>
      <c r="AL70" s="127"/>
      <c r="AM70" s="127"/>
      <c r="AN70" s="127"/>
      <c r="AO70" s="127"/>
      <c r="AP70" s="127"/>
    </row>
    <row r="71" spans="1:42" ht="18">
      <c r="A71" s="112"/>
      <c r="B71" s="113"/>
      <c r="C71" s="112"/>
      <c r="D71" s="113"/>
      <c r="E71" s="112"/>
      <c r="F71" s="113"/>
      <c r="G71" s="118"/>
      <c r="H71" s="115">
        <f>IF(G71="","",VLOOKUP(G71,$N$8:$O$70,2,FALSE))</f>
      </c>
      <c r="I71" s="118"/>
      <c r="J71" s="158"/>
      <c r="K71" s="118"/>
      <c r="L71" s="115">
        <f>IF(K71="","",VLOOKUP(K71,$N$8:$O$70,2,FALSE))</f>
      </c>
      <c r="M71" s="33"/>
      <c r="N71" s="7"/>
      <c r="O71" s="8"/>
      <c r="P71" s="8"/>
      <c r="Q71" s="9"/>
      <c r="R71" s="3"/>
      <c r="S71" s="4"/>
      <c r="T71" s="4"/>
      <c r="U71" s="3"/>
      <c r="V71" s="4"/>
      <c r="W71" s="3"/>
      <c r="X71" s="4"/>
      <c r="Y71" s="3"/>
      <c r="Z71" s="4"/>
      <c r="AA71" s="3"/>
      <c r="AB71" s="4"/>
      <c r="AC71" s="3"/>
      <c r="AD71" s="4"/>
      <c r="AE71" s="4"/>
      <c r="AF71" s="4"/>
      <c r="AG71" s="4"/>
      <c r="AH71" s="3"/>
      <c r="AI71" s="4"/>
      <c r="AJ71" s="4"/>
      <c r="AK71" s="148"/>
      <c r="AL71" s="127"/>
      <c r="AM71" s="127"/>
      <c r="AN71" s="127"/>
      <c r="AO71" s="127"/>
      <c r="AP71" s="127"/>
    </row>
    <row r="72" spans="1:42" ht="18" customHeight="1">
      <c r="A72" s="3"/>
      <c r="B72" s="4"/>
      <c r="C72" s="3"/>
      <c r="D72" s="4"/>
      <c r="E72" s="3"/>
      <c r="F72" s="4"/>
      <c r="G72" s="25"/>
      <c r="H72" s="37"/>
      <c r="I72" s="3"/>
      <c r="J72" s="4"/>
      <c r="K72" s="25"/>
      <c r="L72" s="38"/>
      <c r="M72" s="4"/>
      <c r="N72" s="7"/>
      <c r="O72" s="8"/>
      <c r="P72" s="8"/>
      <c r="Q72" s="9"/>
      <c r="R72" s="3"/>
      <c r="S72" s="4"/>
      <c r="T72" s="4"/>
      <c r="U72" s="3"/>
      <c r="V72" s="4"/>
      <c r="W72" s="3"/>
      <c r="X72" s="4"/>
      <c r="Y72" s="3"/>
      <c r="Z72" s="4"/>
      <c r="AA72" s="3"/>
      <c r="AB72" s="4"/>
      <c r="AC72" s="3"/>
      <c r="AD72" s="4"/>
      <c r="AE72" s="4"/>
      <c r="AF72" s="4"/>
      <c r="AG72" s="4"/>
      <c r="AH72" s="3"/>
      <c r="AI72" s="4"/>
      <c r="AJ72" s="4"/>
      <c r="AK72" s="148"/>
      <c r="AL72" s="127"/>
      <c r="AM72" s="127"/>
      <c r="AN72" s="127"/>
      <c r="AO72" s="127"/>
      <c r="AP72" s="127"/>
    </row>
    <row r="73" spans="1:42" ht="28.5" customHeight="1">
      <c r="A73" s="3"/>
      <c r="B73" s="4"/>
      <c r="C73" s="3"/>
      <c r="D73" s="4"/>
      <c r="E73" s="3"/>
      <c r="F73" s="4"/>
      <c r="G73" s="25"/>
      <c r="H73" s="37"/>
      <c r="I73" s="3"/>
      <c r="J73" s="4"/>
      <c r="K73" s="25"/>
      <c r="L73" s="38"/>
      <c r="M73" s="4"/>
      <c r="N73" s="7"/>
      <c r="O73" s="8"/>
      <c r="P73" s="8"/>
      <c r="Q73" s="9"/>
      <c r="R73" s="3"/>
      <c r="S73" s="4"/>
      <c r="T73" s="4"/>
      <c r="U73" s="3"/>
      <c r="V73" s="4"/>
      <c r="W73" s="3"/>
      <c r="X73" s="4"/>
      <c r="Y73" s="3"/>
      <c r="Z73" s="4"/>
      <c r="AA73" s="3"/>
      <c r="AB73" s="4"/>
      <c r="AC73" s="3"/>
      <c r="AD73" s="4"/>
      <c r="AE73" s="4"/>
      <c r="AF73" s="4"/>
      <c r="AG73" s="4"/>
      <c r="AH73" s="3"/>
      <c r="AI73" s="4"/>
      <c r="AJ73" s="4"/>
      <c r="AK73" s="148"/>
      <c r="AL73" s="127"/>
      <c r="AM73" s="127"/>
      <c r="AN73" s="127"/>
      <c r="AO73" s="127"/>
      <c r="AP73" s="127"/>
    </row>
    <row r="74" spans="1:42" ht="18">
      <c r="A74" s="3"/>
      <c r="B74" s="4"/>
      <c r="C74" s="3"/>
      <c r="D74" s="4"/>
      <c r="E74" s="8" t="s">
        <v>1</v>
      </c>
      <c r="F74" s="8"/>
      <c r="G74" s="8"/>
      <c r="H74" s="39"/>
      <c r="I74" s="4"/>
      <c r="J74" s="4"/>
      <c r="K74" s="4"/>
      <c r="R74" s="4"/>
      <c r="S74" s="4"/>
      <c r="T74" s="4"/>
      <c r="U74" s="3"/>
      <c r="V74" s="173" t="s">
        <v>29</v>
      </c>
      <c r="W74" s="173"/>
      <c r="X74" s="173"/>
      <c r="Y74" s="3"/>
      <c r="Z74" s="4"/>
      <c r="AA74" s="3"/>
      <c r="AB74" s="4"/>
      <c r="AC74" s="3"/>
      <c r="AD74" s="4"/>
      <c r="AE74" s="4"/>
      <c r="AF74" s="4"/>
      <c r="AG74" s="4"/>
      <c r="AH74" s="3"/>
      <c r="AI74" s="4"/>
      <c r="AJ74" s="4"/>
      <c r="AK74" s="148"/>
      <c r="AL74" s="127"/>
      <c r="AM74" s="127"/>
      <c r="AN74" s="127"/>
      <c r="AO74" s="127"/>
      <c r="AP74" s="127"/>
    </row>
    <row r="75" spans="1:42" ht="9" customHeight="1">
      <c r="A75" s="3"/>
      <c r="B75" s="4"/>
      <c r="C75" s="3"/>
      <c r="D75" s="4"/>
      <c r="E75" s="8"/>
      <c r="F75" s="8"/>
      <c r="G75" s="8"/>
      <c r="H75" s="39"/>
      <c r="I75" s="4"/>
      <c r="J75" s="4"/>
      <c r="K75" s="4"/>
      <c r="R75" s="4"/>
      <c r="S75" s="4"/>
      <c r="T75" s="4"/>
      <c r="U75" s="3"/>
      <c r="V75" s="99"/>
      <c r="W75" s="99"/>
      <c r="X75" s="99"/>
      <c r="Y75" s="3"/>
      <c r="Z75" s="4"/>
      <c r="AA75" s="3"/>
      <c r="AB75" s="4"/>
      <c r="AC75" s="3"/>
      <c r="AD75" s="4"/>
      <c r="AE75" s="4"/>
      <c r="AF75" s="4"/>
      <c r="AG75" s="4"/>
      <c r="AH75" s="3"/>
      <c r="AI75" s="4"/>
      <c r="AJ75" s="4"/>
      <c r="AK75" s="148"/>
      <c r="AL75" s="127"/>
      <c r="AM75" s="127"/>
      <c r="AN75" s="127"/>
      <c r="AO75" s="127"/>
      <c r="AP75" s="127"/>
    </row>
    <row r="76" spans="1:42" ht="18">
      <c r="A76" s="3"/>
      <c r="B76" s="4"/>
      <c r="C76" s="3"/>
      <c r="D76" s="4"/>
      <c r="E76" s="39">
        <v>1</v>
      </c>
      <c r="F76" s="41" t="s">
        <v>68</v>
      </c>
      <c r="G76" s="41" t="s">
        <v>172</v>
      </c>
      <c r="I76" s="96"/>
      <c r="J76" s="96"/>
      <c r="K76" s="96"/>
      <c r="L76" s="130"/>
      <c r="N76" s="39">
        <v>3</v>
      </c>
      <c r="O76" s="41" t="s">
        <v>92</v>
      </c>
      <c r="P76" s="41" t="s">
        <v>93</v>
      </c>
      <c r="Q76" s="96"/>
      <c r="R76" s="41"/>
      <c r="S76" s="96"/>
      <c r="T76" s="40"/>
      <c r="U76" s="41"/>
      <c r="V76" s="4"/>
      <c r="W76" s="112">
        <f>IF(AA23="","",IF(AA23=Y15,Y31,IF(AA23=Y31,Y15)))</f>
        <v>2</v>
      </c>
      <c r="X76" s="4" t="str">
        <f>IF(W76="","",VLOOKUP(W76,$N$8:$O$70,2,FALSE))</f>
        <v>桑原</v>
      </c>
      <c r="Y76" s="92"/>
      <c r="Z76" s="93"/>
      <c r="AA76" s="3"/>
      <c r="AB76" s="4"/>
      <c r="AC76" s="3"/>
      <c r="AD76" s="4"/>
      <c r="AE76" s="4"/>
      <c r="AF76" s="4"/>
      <c r="AG76" s="4"/>
      <c r="AH76" s="3"/>
      <c r="AI76" s="4"/>
      <c r="AJ76" s="4"/>
      <c r="AK76" s="148"/>
      <c r="AL76" s="127"/>
      <c r="AM76" s="127"/>
      <c r="AN76" s="127"/>
      <c r="AO76" s="127"/>
      <c r="AP76" s="127"/>
    </row>
    <row r="77" spans="1:42" ht="18">
      <c r="A77" s="3"/>
      <c r="B77" s="4"/>
      <c r="C77" s="3"/>
      <c r="D77" s="4"/>
      <c r="E77" s="39">
        <v>2</v>
      </c>
      <c r="F77" s="41" t="s">
        <v>168</v>
      </c>
      <c r="G77" s="41" t="s">
        <v>169</v>
      </c>
      <c r="I77" s="101"/>
      <c r="J77" s="96"/>
      <c r="K77" s="96"/>
      <c r="L77" s="130"/>
      <c r="N77" s="39">
        <v>4</v>
      </c>
      <c r="O77" s="41" t="s">
        <v>130</v>
      </c>
      <c r="P77" s="41" t="s">
        <v>439</v>
      </c>
      <c r="Q77" s="96"/>
      <c r="S77" s="40"/>
      <c r="T77" s="40"/>
      <c r="U77" s="41"/>
      <c r="V77" s="4"/>
      <c r="W77" s="3"/>
      <c r="X77" s="4"/>
      <c r="Y77" s="3"/>
      <c r="Z77" s="94"/>
      <c r="AA77" s="124">
        <v>32</v>
      </c>
      <c r="AB77" s="93" t="str">
        <f>IF(AA77="","",VLOOKUP(AA77,$N$8:$O$70,2,FALSE))</f>
        <v>森永</v>
      </c>
      <c r="AC77" s="3"/>
      <c r="AD77" s="4"/>
      <c r="AE77" s="4"/>
      <c r="AF77" s="4"/>
      <c r="AG77" s="4"/>
      <c r="AH77" s="3"/>
      <c r="AI77" s="4"/>
      <c r="AJ77" s="4"/>
      <c r="AK77" s="148"/>
      <c r="AL77" s="127"/>
      <c r="AM77" s="127"/>
      <c r="AN77" s="127"/>
      <c r="AO77" s="127"/>
      <c r="AP77" s="127"/>
    </row>
    <row r="78" spans="1:42" ht="18">
      <c r="A78" s="3"/>
      <c r="B78" s="4"/>
      <c r="C78" s="3"/>
      <c r="D78" s="4"/>
      <c r="E78" s="39"/>
      <c r="F78" s="42"/>
      <c r="G78" s="42"/>
      <c r="I78" s="96"/>
      <c r="J78" s="96"/>
      <c r="K78" s="96"/>
      <c r="L78" s="130"/>
      <c r="N78" s="39"/>
      <c r="O78" s="42"/>
      <c r="P78" s="42"/>
      <c r="Q78" s="96"/>
      <c r="R78" s="42"/>
      <c r="S78" s="40"/>
      <c r="T78" s="40"/>
      <c r="U78" s="41"/>
      <c r="V78" s="4"/>
      <c r="W78" s="112">
        <f>IF(AA55="","",IF(AA55=Y47,Y63,IF(AA55=Y63,Y47)))</f>
        <v>32</v>
      </c>
      <c r="X78" s="4" t="str">
        <f>IF(W78="","",VLOOKUP(W78,$N$8:$O$70,2,FALSE))</f>
        <v>森永</v>
      </c>
      <c r="Y78" s="92"/>
      <c r="Z78" s="95"/>
      <c r="AA78" s="163">
        <v>83</v>
      </c>
      <c r="AB78" s="164"/>
      <c r="AC78" s="3"/>
      <c r="AD78" s="4"/>
      <c r="AE78" s="4"/>
      <c r="AF78" s="4"/>
      <c r="AG78" s="4"/>
      <c r="AH78" s="3"/>
      <c r="AI78" s="4"/>
      <c r="AJ78" s="4"/>
      <c r="AK78" s="148"/>
      <c r="AL78" s="127"/>
      <c r="AM78" s="127"/>
      <c r="AN78" s="127"/>
      <c r="AO78" s="127"/>
      <c r="AP78" s="127"/>
    </row>
    <row r="79" spans="1:42" ht="18">
      <c r="A79" s="43"/>
      <c r="B79" s="44"/>
      <c r="C79" s="43"/>
      <c r="D79" s="44"/>
      <c r="K79" s="96"/>
      <c r="L79" s="130"/>
      <c r="N79" s="39"/>
      <c r="O79" s="41"/>
      <c r="P79" s="41"/>
      <c r="Q79" s="96"/>
      <c r="R79" s="41"/>
      <c r="S79" s="40"/>
      <c r="T79" s="40"/>
      <c r="U79" s="41"/>
      <c r="V79" s="4"/>
      <c r="W79" s="3"/>
      <c r="X79" s="4"/>
      <c r="Y79" s="3"/>
      <c r="Z79" s="4"/>
      <c r="AA79" s="3"/>
      <c r="AB79" s="4"/>
      <c r="AC79" s="43"/>
      <c r="AD79" s="44"/>
      <c r="AE79" s="44"/>
      <c r="AF79" s="44"/>
      <c r="AG79" s="44"/>
      <c r="AH79" s="3"/>
      <c r="AI79" s="4"/>
      <c r="AJ79" s="4"/>
      <c r="AK79" s="148"/>
      <c r="AL79" s="127"/>
      <c r="AM79" s="127"/>
      <c r="AN79" s="127"/>
      <c r="AO79" s="127"/>
      <c r="AP79" s="127"/>
    </row>
    <row r="80" spans="1:42" ht="25.5" customHeight="1">
      <c r="A80" s="43"/>
      <c r="B80" s="44"/>
      <c r="C80" s="43"/>
      <c r="D80" s="44"/>
      <c r="F80" s="130"/>
      <c r="G80" s="130"/>
      <c r="H80" s="130"/>
      <c r="I80" s="130"/>
      <c r="J80" s="97"/>
      <c r="K80" s="98"/>
      <c r="L80" s="97"/>
      <c r="M80" s="44"/>
      <c r="N80" s="45"/>
      <c r="O80" s="46"/>
      <c r="P80" s="46"/>
      <c r="Q80" s="47"/>
      <c r="R80" s="43"/>
      <c r="S80" s="44"/>
      <c r="T80" s="44"/>
      <c r="U80" s="43"/>
      <c r="V80" s="173" t="s">
        <v>30</v>
      </c>
      <c r="W80" s="173"/>
      <c r="X80" s="173"/>
      <c r="Y80" s="3"/>
      <c r="Z80" s="4"/>
      <c r="AA80" s="3"/>
      <c r="AB80" s="4"/>
      <c r="AC80" s="43"/>
      <c r="AD80" s="44"/>
      <c r="AE80" s="44"/>
      <c r="AF80" s="44"/>
      <c r="AG80" s="44"/>
      <c r="AH80" s="3"/>
      <c r="AI80" s="4"/>
      <c r="AJ80" s="4"/>
      <c r="AK80" s="148"/>
      <c r="AL80" s="127"/>
      <c r="AM80" s="127"/>
      <c r="AN80" s="127"/>
      <c r="AO80" s="127"/>
      <c r="AP80" s="127"/>
    </row>
    <row r="81" spans="1:42" ht="18">
      <c r="A81" s="43"/>
      <c r="B81" s="44"/>
      <c r="C81" s="43"/>
      <c r="D81" s="44"/>
      <c r="E81" s="8" t="s">
        <v>31</v>
      </c>
      <c r="F81" s="8"/>
      <c r="G81" s="8"/>
      <c r="H81" s="39"/>
      <c r="I81" s="96"/>
      <c r="J81" s="97"/>
      <c r="K81" s="98"/>
      <c r="L81" s="97"/>
      <c r="M81" s="44"/>
      <c r="N81" s="45"/>
      <c r="O81" s="46"/>
      <c r="P81" s="46"/>
      <c r="Q81" s="47"/>
      <c r="R81" s="43"/>
      <c r="S81" s="44"/>
      <c r="T81" s="44"/>
      <c r="U81" s="43"/>
      <c r="V81" s="4"/>
      <c r="W81" s="3"/>
      <c r="X81" s="4"/>
      <c r="Y81" s="25"/>
      <c r="Z81" s="33"/>
      <c r="AA81" s="3"/>
      <c r="AB81" s="4"/>
      <c r="AC81" s="43"/>
      <c r="AD81" s="44"/>
      <c r="AE81" s="44"/>
      <c r="AF81" s="44"/>
      <c r="AG81" s="44"/>
      <c r="AH81" s="3"/>
      <c r="AI81" s="4"/>
      <c r="AJ81" s="4"/>
      <c r="AK81" s="148"/>
      <c r="AL81" s="127"/>
      <c r="AM81" s="127"/>
      <c r="AN81" s="127"/>
      <c r="AO81" s="127"/>
      <c r="AP81" s="127"/>
    </row>
    <row r="82" spans="1:42" ht="16.5" customHeight="1">
      <c r="A82" s="43"/>
      <c r="B82" s="44"/>
      <c r="C82" s="43"/>
      <c r="D82" s="44"/>
      <c r="E82" s="8"/>
      <c r="F82" s="8"/>
      <c r="G82" s="8"/>
      <c r="H82" s="39"/>
      <c r="I82" s="96"/>
      <c r="J82" s="97"/>
      <c r="K82" s="98"/>
      <c r="L82" s="97"/>
      <c r="M82" s="44"/>
      <c r="N82" s="45"/>
      <c r="O82" s="46"/>
      <c r="P82" s="46"/>
      <c r="Q82" s="47"/>
      <c r="R82" s="43"/>
      <c r="S82" s="44"/>
      <c r="T82" s="44"/>
      <c r="U82" s="43"/>
      <c r="V82" s="4"/>
      <c r="W82" s="112">
        <f>IF(C28="","",IF(C28=E20,E36,IF(C28=E36,E20)))</f>
        <v>13</v>
      </c>
      <c r="X82" s="4" t="str">
        <f>IF(W82="","",VLOOKUP(W82,$N$8:$O$70,2,FALSE))</f>
        <v>的場</v>
      </c>
      <c r="Y82" s="92"/>
      <c r="Z82" s="33"/>
      <c r="AA82" s="3"/>
      <c r="AB82" s="4"/>
      <c r="AC82" s="43"/>
      <c r="AD82" s="44"/>
      <c r="AE82" s="44"/>
      <c r="AF82" s="44"/>
      <c r="AG82" s="44"/>
      <c r="AH82" s="3"/>
      <c r="AI82" s="4"/>
      <c r="AJ82" s="4"/>
      <c r="AK82" s="148"/>
      <c r="AL82" s="127"/>
      <c r="AM82" s="127"/>
      <c r="AN82" s="127"/>
      <c r="AO82" s="127"/>
      <c r="AP82" s="127"/>
    </row>
    <row r="83" spans="1:42" ht="18">
      <c r="A83" s="127"/>
      <c r="B83" s="127"/>
      <c r="C83" s="127"/>
      <c r="D83" s="127"/>
      <c r="E83" s="39">
        <v>1</v>
      </c>
      <c r="F83" s="134" t="s">
        <v>156</v>
      </c>
      <c r="G83" s="134" t="s">
        <v>157</v>
      </c>
      <c r="H83" s="102"/>
      <c r="I83" s="135"/>
      <c r="J83" s="96"/>
      <c r="K83" s="96"/>
      <c r="L83" s="96"/>
      <c r="M83" s="96"/>
      <c r="N83" s="39">
        <v>3</v>
      </c>
      <c r="O83" s="134" t="s">
        <v>163</v>
      </c>
      <c r="P83" s="134" t="s">
        <v>164</v>
      </c>
      <c r="Q83" s="134"/>
      <c r="R83" s="43"/>
      <c r="S83" s="44"/>
      <c r="T83" s="44"/>
      <c r="U83" s="43"/>
      <c r="V83" s="4"/>
      <c r="W83" s="3"/>
      <c r="X83" s="4"/>
      <c r="Y83" s="3"/>
      <c r="Z83" s="94"/>
      <c r="AA83" s="124">
        <v>7</v>
      </c>
      <c r="AB83" s="93" t="str">
        <f>IF(AA83="","",VLOOKUP(AA83,$N$8:$O$70,2,FALSE))</f>
        <v>長江</v>
      </c>
      <c r="AC83" s="43"/>
      <c r="AD83" s="43"/>
      <c r="AE83" s="43"/>
      <c r="AF83" s="43"/>
      <c r="AG83" s="43"/>
      <c r="AH83" s="3"/>
      <c r="AI83" s="4"/>
      <c r="AJ83" s="4"/>
      <c r="AK83" s="148"/>
      <c r="AL83" s="127"/>
      <c r="AM83" s="127"/>
      <c r="AN83" s="127"/>
      <c r="AO83" s="127"/>
      <c r="AP83" s="127"/>
    </row>
    <row r="84" spans="1:42" ht="18">
      <c r="A84" s="127"/>
      <c r="B84" s="127"/>
      <c r="C84" s="127"/>
      <c r="D84" s="127"/>
      <c r="E84" s="39">
        <v>2</v>
      </c>
      <c r="F84" s="134" t="s">
        <v>160</v>
      </c>
      <c r="G84" s="134" t="s">
        <v>161</v>
      </c>
      <c r="H84" s="102"/>
      <c r="I84" s="134"/>
      <c r="J84" s="96"/>
      <c r="K84" s="96"/>
      <c r="L84" s="96"/>
      <c r="M84" s="96"/>
      <c r="N84" s="39">
        <v>4</v>
      </c>
      <c r="O84" s="134" t="s">
        <v>166</v>
      </c>
      <c r="P84" s="134" t="s">
        <v>167</v>
      </c>
      <c r="Q84" s="135"/>
      <c r="R84" s="43"/>
      <c r="S84" s="43"/>
      <c r="T84" s="43"/>
      <c r="U84" s="43"/>
      <c r="V84" s="4"/>
      <c r="W84" s="112">
        <f>IF(C60="","",IF(C60=E52,E68,IF(C60=E68,E52)))</f>
        <v>7</v>
      </c>
      <c r="X84" s="4" t="str">
        <f>IF(W84="","",VLOOKUP(W84,$N$8:$O$70,2,FALSE))</f>
        <v>長江</v>
      </c>
      <c r="Y84" s="92"/>
      <c r="Z84" s="95"/>
      <c r="AA84" s="163">
        <v>86</v>
      </c>
      <c r="AB84" s="164"/>
      <c r="AC84" s="43"/>
      <c r="AD84" s="43"/>
      <c r="AE84" s="43"/>
      <c r="AF84" s="43"/>
      <c r="AG84" s="43"/>
      <c r="AH84" s="3"/>
      <c r="AI84" s="4"/>
      <c r="AJ84" s="4"/>
      <c r="AK84" s="148"/>
      <c r="AL84" s="127"/>
      <c r="AM84" s="127"/>
      <c r="AN84" s="127"/>
      <c r="AO84" s="127"/>
      <c r="AP84" s="127"/>
    </row>
    <row r="85" spans="1:42" ht="18">
      <c r="A85" s="127"/>
      <c r="B85" s="127"/>
      <c r="C85" s="127"/>
      <c r="D85" s="127"/>
      <c r="E85" s="127"/>
      <c r="I85" s="127"/>
      <c r="J85" s="127"/>
      <c r="K85" s="127"/>
      <c r="L85" s="127"/>
      <c r="M85" s="127"/>
      <c r="N85" s="45"/>
      <c r="O85" s="46"/>
      <c r="P85" s="46"/>
      <c r="Q85" s="47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3"/>
      <c r="AI85" s="4"/>
      <c r="AJ85" s="4"/>
      <c r="AK85" s="148"/>
      <c r="AL85" s="127"/>
      <c r="AM85" s="127"/>
      <c r="AN85" s="127"/>
      <c r="AO85" s="127"/>
      <c r="AP85" s="127"/>
    </row>
    <row r="86" spans="1:42" ht="18">
      <c r="A86" s="127"/>
      <c r="B86" s="127"/>
      <c r="C86" s="127"/>
      <c r="D86" s="127"/>
      <c r="E86" s="127"/>
      <c r="I86" s="127"/>
      <c r="J86" s="127"/>
      <c r="K86" s="127"/>
      <c r="L86" s="127"/>
      <c r="M86" s="127"/>
      <c r="N86" s="45"/>
      <c r="O86" s="46"/>
      <c r="P86" s="46"/>
      <c r="Q86" s="47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3"/>
      <c r="AI86" s="4"/>
      <c r="AJ86" s="4"/>
      <c r="AK86" s="148"/>
      <c r="AL86" s="127"/>
      <c r="AM86" s="127"/>
      <c r="AN86" s="127"/>
      <c r="AO86" s="127"/>
      <c r="AP86" s="127"/>
    </row>
    <row r="87" spans="1:42" ht="18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45"/>
      <c r="O87" s="46"/>
      <c r="P87" s="46"/>
      <c r="Q87" s="47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3"/>
      <c r="AI87" s="4"/>
      <c r="AJ87" s="4"/>
      <c r="AK87" s="148"/>
      <c r="AL87" s="127"/>
      <c r="AM87" s="127"/>
      <c r="AN87" s="127"/>
      <c r="AO87" s="127"/>
      <c r="AP87" s="127"/>
    </row>
    <row r="88" spans="1:42" ht="17.25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45"/>
      <c r="O88" s="46"/>
      <c r="P88" s="46"/>
      <c r="Q88" s="47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3"/>
      <c r="AI88" s="4"/>
      <c r="AJ88" s="4"/>
      <c r="AK88" s="148"/>
      <c r="AL88" s="127"/>
      <c r="AM88" s="127"/>
      <c r="AN88" s="127"/>
      <c r="AO88" s="127"/>
      <c r="AP88" s="127"/>
    </row>
    <row r="89" spans="1:42" ht="17.25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45"/>
      <c r="O89" s="46"/>
      <c r="P89" s="46"/>
      <c r="Q89" s="47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3"/>
      <c r="AI89" s="4"/>
      <c r="AJ89" s="4"/>
      <c r="AK89" s="148"/>
      <c r="AL89" s="127"/>
      <c r="AM89" s="127"/>
      <c r="AN89" s="127"/>
      <c r="AO89" s="127"/>
      <c r="AP89" s="127"/>
    </row>
    <row r="90" spans="1:42" ht="17.25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45"/>
      <c r="O90" s="46"/>
      <c r="P90" s="46"/>
      <c r="Q90" s="47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3"/>
      <c r="AI90" s="4"/>
      <c r="AJ90" s="4"/>
      <c r="AK90" s="148"/>
      <c r="AL90" s="127"/>
      <c r="AM90" s="127"/>
      <c r="AN90" s="127"/>
      <c r="AO90" s="127"/>
      <c r="AP90" s="127"/>
    </row>
    <row r="91" spans="1:42" ht="17.25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45"/>
      <c r="O91" s="46"/>
      <c r="P91" s="46"/>
      <c r="Q91" s="47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3"/>
      <c r="AI91" s="4"/>
      <c r="AJ91" s="4"/>
      <c r="AK91" s="148"/>
      <c r="AL91" s="127"/>
      <c r="AM91" s="127"/>
      <c r="AN91" s="127"/>
      <c r="AO91" s="127"/>
      <c r="AP91" s="127"/>
    </row>
    <row r="92" spans="1:42" ht="17.25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45"/>
      <c r="O92" s="46"/>
      <c r="P92" s="46"/>
      <c r="Q92" s="47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3"/>
      <c r="AI92" s="4"/>
      <c r="AJ92" s="4"/>
      <c r="AK92" s="148"/>
      <c r="AL92" s="127"/>
      <c r="AM92" s="127"/>
      <c r="AN92" s="127"/>
      <c r="AO92" s="127"/>
      <c r="AP92" s="127"/>
    </row>
    <row r="93" spans="1:42" ht="17.2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45"/>
      <c r="O93" s="46"/>
      <c r="P93" s="46"/>
      <c r="Q93" s="47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3"/>
      <c r="AI93" s="4"/>
      <c r="AJ93" s="4"/>
      <c r="AK93" s="148"/>
      <c r="AL93" s="127"/>
      <c r="AM93" s="127"/>
      <c r="AN93" s="127"/>
      <c r="AO93" s="127"/>
      <c r="AP93" s="127"/>
    </row>
    <row r="94" spans="1:42" ht="17.2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45"/>
      <c r="O94" s="46"/>
      <c r="P94" s="46"/>
      <c r="Q94" s="47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3"/>
      <c r="AI94" s="4"/>
      <c r="AJ94" s="4"/>
      <c r="AK94" s="148"/>
      <c r="AL94" s="127"/>
      <c r="AM94" s="127"/>
      <c r="AN94" s="127"/>
      <c r="AO94" s="127"/>
      <c r="AP94" s="127"/>
    </row>
    <row r="95" spans="1:42" ht="17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45"/>
      <c r="O95" s="46"/>
      <c r="P95" s="46"/>
      <c r="Q95" s="47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3"/>
      <c r="AI95" s="4"/>
      <c r="AJ95" s="4"/>
      <c r="AK95" s="148"/>
      <c r="AL95" s="127"/>
      <c r="AM95" s="127"/>
      <c r="AN95" s="127"/>
      <c r="AO95" s="127"/>
      <c r="AP95" s="127"/>
    </row>
    <row r="96" spans="1:42" ht="17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45"/>
      <c r="O96" s="46"/>
      <c r="P96" s="46"/>
      <c r="Q96" s="47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3"/>
      <c r="AI96" s="4"/>
      <c r="AJ96" s="4"/>
      <c r="AK96" s="148"/>
      <c r="AL96" s="127"/>
      <c r="AM96" s="127"/>
      <c r="AN96" s="127"/>
      <c r="AO96" s="127"/>
      <c r="AP96" s="127"/>
    </row>
    <row r="97" spans="1:42" ht="17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45"/>
      <c r="O97" s="46"/>
      <c r="P97" s="46"/>
      <c r="Q97" s="47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3"/>
      <c r="AI97" s="4"/>
      <c r="AJ97" s="4"/>
      <c r="AK97" s="148"/>
      <c r="AL97" s="127"/>
      <c r="AM97" s="127"/>
      <c r="AN97" s="127"/>
      <c r="AO97" s="127"/>
      <c r="AP97" s="127"/>
    </row>
  </sheetData>
  <mergeCells count="64">
    <mergeCell ref="A3:AA3"/>
    <mergeCell ref="A1:AD1"/>
    <mergeCell ref="V74:X74"/>
    <mergeCell ref="V80:X80"/>
    <mergeCell ref="U10:V10"/>
    <mergeCell ref="W12:X12"/>
    <mergeCell ref="U14:V14"/>
    <mergeCell ref="U18:V18"/>
    <mergeCell ref="Y16:Z16"/>
    <mergeCell ref="W20:X20"/>
    <mergeCell ref="U22:V22"/>
    <mergeCell ref="AA24:AB24"/>
    <mergeCell ref="U26:V26"/>
    <mergeCell ref="W28:X28"/>
    <mergeCell ref="U30:V30"/>
    <mergeCell ref="Y32:Z32"/>
    <mergeCell ref="W36:X36"/>
    <mergeCell ref="U34:V34"/>
    <mergeCell ref="U38:V38"/>
    <mergeCell ref="U42:V42"/>
    <mergeCell ref="W44:X44"/>
    <mergeCell ref="U46:V46"/>
    <mergeCell ref="Y48:Z48"/>
    <mergeCell ref="U50:V50"/>
    <mergeCell ref="U54:V54"/>
    <mergeCell ref="W52:X52"/>
    <mergeCell ref="AA56:AB56"/>
    <mergeCell ref="U58:V58"/>
    <mergeCell ref="U62:V62"/>
    <mergeCell ref="W60:X60"/>
    <mergeCell ref="Y64:Z64"/>
    <mergeCell ref="W68:X68"/>
    <mergeCell ref="U66:V66"/>
    <mergeCell ref="U70:V70"/>
    <mergeCell ref="K12:L12"/>
    <mergeCell ref="I14:J14"/>
    <mergeCell ref="G18:H18"/>
    <mergeCell ref="E21:F21"/>
    <mergeCell ref="I22:J22"/>
    <mergeCell ref="K20:L20"/>
    <mergeCell ref="K28:L28"/>
    <mergeCell ref="I30:J30"/>
    <mergeCell ref="G34:H34"/>
    <mergeCell ref="E37:F37"/>
    <mergeCell ref="C29:D29"/>
    <mergeCell ref="I38:J38"/>
    <mergeCell ref="K36:L36"/>
    <mergeCell ref="A45:B45"/>
    <mergeCell ref="K44:L44"/>
    <mergeCell ref="I46:J46"/>
    <mergeCell ref="G50:H50"/>
    <mergeCell ref="E53:F53"/>
    <mergeCell ref="C61:D61"/>
    <mergeCell ref="I54:J54"/>
    <mergeCell ref="AA78:AB78"/>
    <mergeCell ref="AA84:AB84"/>
    <mergeCell ref="AC40:AD40"/>
    <mergeCell ref="E69:F69"/>
    <mergeCell ref="I70:J70"/>
    <mergeCell ref="K68:L68"/>
    <mergeCell ref="K52:L52"/>
    <mergeCell ref="K60:L60"/>
    <mergeCell ref="I62:J62"/>
    <mergeCell ref="G66:H66"/>
  </mergeCells>
  <printOptions/>
  <pageMargins left="0.5905511811023623" right="0.5511811023622047" top="0.984251968503937" bottom="0.5905511811023623" header="0.5118110236220472" footer="0.5118110236220472"/>
  <pageSetup horizontalDpi="300" verticalDpi="300" orientation="portrait" paperSize="9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97"/>
  <sheetViews>
    <sheetView zoomScale="75" zoomScaleNormal="75" workbookViewId="0" topLeftCell="A1">
      <selection activeCell="A1" sqref="A1:AD1"/>
    </sheetView>
  </sheetViews>
  <sheetFormatPr defaultColWidth="9.00390625" defaultRowHeight="13.5"/>
  <cols>
    <col min="1" max="1" width="2.75390625" style="128" customWidth="1"/>
    <col min="2" max="2" width="7.75390625" style="128" customWidth="1"/>
    <col min="3" max="3" width="2.875" style="128" customWidth="1"/>
    <col min="4" max="4" width="7.75390625" style="128" customWidth="1"/>
    <col min="5" max="5" width="2.875" style="128" customWidth="1"/>
    <col min="6" max="6" width="7.75390625" style="128" customWidth="1"/>
    <col min="7" max="7" width="2.875" style="128" customWidth="1"/>
    <col min="8" max="8" width="7.75390625" style="128" customWidth="1"/>
    <col min="9" max="9" width="2.875" style="128" customWidth="1"/>
    <col min="10" max="10" width="7.75390625" style="128" customWidth="1"/>
    <col min="11" max="11" width="2.875" style="128" customWidth="1"/>
    <col min="12" max="12" width="7.75390625" style="128" customWidth="1"/>
    <col min="13" max="13" width="3.875" style="128" customWidth="1"/>
    <col min="14" max="14" width="3.375" style="128" customWidth="1"/>
    <col min="15" max="16" width="8.25390625" style="128" customWidth="1"/>
    <col min="17" max="17" width="7.00390625" style="128" customWidth="1"/>
    <col min="18" max="18" width="2.875" style="128" customWidth="1"/>
    <col min="19" max="20" width="9.00390625" style="128" customWidth="1"/>
    <col min="21" max="21" width="2.875" style="128" customWidth="1"/>
    <col min="22" max="22" width="7.875" style="128" customWidth="1"/>
    <col min="23" max="23" width="2.875" style="128" customWidth="1"/>
    <col min="24" max="24" width="7.875" style="128" customWidth="1"/>
    <col min="25" max="25" width="2.875" style="128" customWidth="1"/>
    <col min="26" max="26" width="7.875" style="128" customWidth="1"/>
    <col min="27" max="27" width="2.875" style="128" customWidth="1"/>
    <col min="28" max="28" width="7.875" style="128" customWidth="1"/>
    <col min="29" max="29" width="2.875" style="128" customWidth="1"/>
    <col min="30" max="30" width="7.875" style="128" customWidth="1"/>
    <col min="31" max="16384" width="5.375" style="128" customWidth="1"/>
  </cols>
  <sheetData>
    <row r="1" spans="1:42" ht="33.75" customHeight="1">
      <c r="A1" s="172" t="s">
        <v>55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"/>
      <c r="AF1" s="2"/>
      <c r="AG1" s="2"/>
      <c r="AH1" s="3"/>
      <c r="AI1" s="4"/>
      <c r="AJ1" s="4"/>
      <c r="AK1" s="3"/>
      <c r="AL1" s="2"/>
      <c r="AM1" s="2"/>
      <c r="AN1" s="2"/>
      <c r="AO1" s="2"/>
      <c r="AP1" s="2"/>
    </row>
    <row r="2" spans="1:42" ht="24" customHeight="1">
      <c r="A2" s="3"/>
      <c r="B2" s="5"/>
      <c r="C2" s="6"/>
      <c r="D2" s="5"/>
      <c r="E2" s="3"/>
      <c r="F2" s="5"/>
      <c r="G2" s="3"/>
      <c r="H2" s="5"/>
      <c r="I2" s="3"/>
      <c r="J2" s="5"/>
      <c r="K2" s="3"/>
      <c r="L2" s="5"/>
      <c r="M2" s="5"/>
      <c r="N2" s="7"/>
      <c r="O2" s="8"/>
      <c r="P2" s="8"/>
      <c r="Q2" s="9"/>
      <c r="R2" s="3"/>
      <c r="S2" s="5"/>
      <c r="T2" s="5"/>
      <c r="U2" s="3"/>
      <c r="V2" s="5"/>
      <c r="W2" s="5"/>
      <c r="X2" s="2"/>
      <c r="Y2" s="2"/>
      <c r="Z2" s="2"/>
      <c r="AA2" s="2"/>
      <c r="AB2" s="2"/>
      <c r="AC2" s="2"/>
      <c r="AD2" s="10" t="s">
        <v>26</v>
      </c>
      <c r="AE2" s="5"/>
      <c r="AF2" s="5"/>
      <c r="AG2" s="5"/>
      <c r="AH2" s="3"/>
      <c r="AI2" s="4"/>
      <c r="AJ2" s="4"/>
      <c r="AK2" s="3"/>
      <c r="AL2" s="5"/>
      <c r="AM2" s="5"/>
      <c r="AN2" s="5"/>
      <c r="AO2" s="5"/>
      <c r="AP2" s="5"/>
    </row>
    <row r="3" spans="1:42" ht="31.5">
      <c r="A3" s="171" t="s">
        <v>27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1"/>
      <c r="AC3" s="11"/>
      <c r="AD3" s="12" t="s">
        <v>56</v>
      </c>
      <c r="AE3" s="13"/>
      <c r="AF3" s="13"/>
      <c r="AG3" s="13"/>
      <c r="AH3" s="3"/>
      <c r="AI3" s="4"/>
      <c r="AJ3" s="4"/>
      <c r="AK3" s="3"/>
      <c r="AL3" s="13"/>
      <c r="AM3" s="13"/>
      <c r="AN3" s="13"/>
      <c r="AO3" s="13"/>
      <c r="AP3" s="13"/>
    </row>
    <row r="4" spans="1:42" ht="2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0"/>
      <c r="O4" s="15"/>
      <c r="P4" s="15"/>
      <c r="Q4" s="15"/>
      <c r="R4" s="14"/>
      <c r="S4" s="14"/>
      <c r="T4" s="14"/>
      <c r="U4" s="14"/>
      <c r="V4" s="14"/>
      <c r="W4" s="15" t="s">
        <v>57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ht="23.25">
      <c r="A5" s="3"/>
      <c r="B5" s="16"/>
      <c r="C5" s="3"/>
      <c r="D5" s="16"/>
      <c r="E5" s="3"/>
      <c r="F5" s="16"/>
      <c r="G5" s="3"/>
      <c r="H5" s="16"/>
      <c r="I5" s="3"/>
      <c r="J5" s="16"/>
      <c r="K5" s="3"/>
      <c r="L5" s="16"/>
      <c r="M5" s="16"/>
      <c r="N5" s="7"/>
      <c r="O5" s="8"/>
      <c r="P5" s="8"/>
      <c r="Q5" s="9"/>
      <c r="R5" s="3"/>
      <c r="S5" s="16"/>
      <c r="T5" s="16"/>
      <c r="U5" s="3"/>
      <c r="V5" s="16"/>
      <c r="W5" s="9"/>
      <c r="X5" s="16"/>
      <c r="Y5" s="3"/>
      <c r="Z5" s="16"/>
      <c r="AA5" s="3"/>
      <c r="AB5" s="16"/>
      <c r="AC5" s="3"/>
      <c r="AD5" s="16"/>
      <c r="AE5" s="16"/>
      <c r="AF5" s="16"/>
      <c r="AG5" s="16"/>
      <c r="AH5" s="3"/>
      <c r="AI5" s="4"/>
      <c r="AJ5" s="4"/>
      <c r="AK5" s="3"/>
      <c r="AL5" s="16"/>
      <c r="AM5" s="16"/>
      <c r="AN5" s="16"/>
      <c r="AO5" s="16"/>
      <c r="AP5" s="16"/>
    </row>
    <row r="6" spans="1:42" ht="18">
      <c r="A6" s="3"/>
      <c r="B6" s="4"/>
      <c r="C6" s="3"/>
      <c r="D6" s="4"/>
      <c r="E6" s="3"/>
      <c r="F6" s="4"/>
      <c r="G6" s="3"/>
      <c r="H6" s="4"/>
      <c r="I6" s="3"/>
      <c r="J6" s="4"/>
      <c r="K6" s="3"/>
      <c r="L6" s="4"/>
      <c r="M6" s="4"/>
      <c r="N6" s="7"/>
      <c r="O6" s="8"/>
      <c r="P6" s="8"/>
      <c r="Q6" s="9"/>
      <c r="R6" s="3"/>
      <c r="S6" s="4"/>
      <c r="T6" s="17" t="s">
        <v>62</v>
      </c>
      <c r="U6" s="18"/>
      <c r="V6" s="17" t="s">
        <v>61</v>
      </c>
      <c r="W6" s="18"/>
      <c r="X6" s="17" t="s">
        <v>60</v>
      </c>
      <c r="Y6" s="18"/>
      <c r="Z6" s="17" t="s">
        <v>59</v>
      </c>
      <c r="AA6" s="18"/>
      <c r="AB6" s="17" t="s">
        <v>58</v>
      </c>
      <c r="AC6" s="3"/>
      <c r="AD6" s="4"/>
      <c r="AE6" s="4"/>
      <c r="AF6" s="4"/>
      <c r="AG6" s="4"/>
      <c r="AH6" s="3" t="s">
        <v>0</v>
      </c>
      <c r="AI6" s="4"/>
      <c r="AJ6" s="4"/>
      <c r="AK6" s="3"/>
      <c r="AL6" s="4"/>
      <c r="AM6" s="4"/>
      <c r="AN6" s="4"/>
      <c r="AO6" s="4"/>
      <c r="AP6" s="4"/>
    </row>
    <row r="7" spans="1:42" ht="8.25" customHeight="1">
      <c r="A7" s="3"/>
      <c r="B7" s="4"/>
      <c r="C7" s="3"/>
      <c r="D7" s="4"/>
      <c r="E7" s="3"/>
      <c r="F7" s="4"/>
      <c r="G7" s="3"/>
      <c r="H7" s="4"/>
      <c r="I7" s="3"/>
      <c r="J7" s="4"/>
      <c r="K7" s="3"/>
      <c r="L7" s="4"/>
      <c r="M7" s="4"/>
      <c r="N7" s="7"/>
      <c r="O7" s="8"/>
      <c r="P7" s="8"/>
      <c r="Q7" s="9"/>
      <c r="R7" s="3"/>
      <c r="S7" s="4"/>
      <c r="T7" s="17"/>
      <c r="U7" s="18"/>
      <c r="V7" s="17"/>
      <c r="W7" s="18"/>
      <c r="X7" s="17"/>
      <c r="Y7" s="18"/>
      <c r="Z7" s="17"/>
      <c r="AA7" s="18"/>
      <c r="AB7" s="17"/>
      <c r="AC7" s="3"/>
      <c r="AD7" s="4"/>
      <c r="AE7" s="4"/>
      <c r="AF7" s="4"/>
      <c r="AG7" s="4"/>
      <c r="AI7" s="4"/>
      <c r="AJ7" s="4"/>
      <c r="AK7" s="3"/>
      <c r="AL7" s="4"/>
      <c r="AM7" s="4"/>
      <c r="AN7" s="4"/>
      <c r="AO7" s="4"/>
      <c r="AP7" s="4"/>
    </row>
    <row r="8" spans="1:42" ht="18.75" thickBot="1">
      <c r="A8" s="112"/>
      <c r="B8" s="113"/>
      <c r="C8" s="112"/>
      <c r="D8" s="113"/>
      <c r="E8" s="112"/>
      <c r="F8" s="113"/>
      <c r="G8" s="118"/>
      <c r="H8" s="115"/>
      <c r="I8" s="118"/>
      <c r="J8" s="115"/>
      <c r="K8" s="118"/>
      <c r="L8" s="115"/>
      <c r="M8" s="33"/>
      <c r="N8" s="7">
        <v>1</v>
      </c>
      <c r="O8" s="27" t="str">
        <f>IF(N8="","",VLOOKUP(N8,$AH$8:$AK$39,2,FALSE))</f>
        <v>須賀</v>
      </c>
      <c r="P8" s="27" t="str">
        <f>IF(N8="","",VLOOKUP(N8,$AH$8:$AK$39,3,FALSE))</f>
        <v>悠　</v>
      </c>
      <c r="Q8" s="28" t="str">
        <f>IF(N8="","",VLOOKUP(N8,$AH$8:$AK$39,4,FALSE))</f>
        <v>(長・ｽｶﾞTS）</v>
      </c>
      <c r="R8" s="3"/>
      <c r="S8" s="4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4"/>
      <c r="AF8" s="4"/>
      <c r="AG8" s="4"/>
      <c r="AH8" s="3">
        <v>1</v>
      </c>
      <c r="AI8" s="19" t="s">
        <v>273</v>
      </c>
      <c r="AJ8" s="19" t="s">
        <v>274</v>
      </c>
      <c r="AK8" s="20" t="s">
        <v>275</v>
      </c>
      <c r="AL8" s="4"/>
      <c r="AM8" s="4"/>
      <c r="AN8" s="4"/>
      <c r="AO8" s="4"/>
      <c r="AP8" s="19"/>
    </row>
    <row r="9" spans="1:42" ht="18.75" thickBot="1">
      <c r="A9" s="112"/>
      <c r="B9" s="113"/>
      <c r="C9" s="112"/>
      <c r="D9" s="113"/>
      <c r="E9" s="112"/>
      <c r="F9" s="113"/>
      <c r="G9" s="118"/>
      <c r="H9" s="115"/>
      <c r="I9" s="118"/>
      <c r="J9" s="115"/>
      <c r="K9" s="118"/>
      <c r="L9" s="115"/>
      <c r="M9" s="33"/>
      <c r="N9" s="21"/>
      <c r="O9" s="8">
        <f aca="true" t="shared" si="0" ref="O9:O70">IF(N9="","",VLOOKUP(N9,$AH$8:$AK$39,2,FALSE))</f>
      </c>
      <c r="P9" s="8">
        <f aca="true" t="shared" si="1" ref="P9:P70">IF(N9="","",VLOOKUP(N9,$AH$8:$AK$39,3,FALSE))</f>
      </c>
      <c r="Q9" s="9">
        <f aca="true" t="shared" si="2" ref="Q9:Q70">IF(N9="","",VLOOKUP(N9,$AH$8:$AK$39,4,FALSE))</f>
      </c>
      <c r="R9" s="22"/>
      <c r="S9" s="23"/>
      <c r="T9" s="24"/>
      <c r="U9" s="118">
        <v>1</v>
      </c>
      <c r="V9" s="113" t="str">
        <f>IF(U9="","",VLOOKUP(U9,$N$8:$O$70,2,FALSE))</f>
        <v>須賀</v>
      </c>
      <c r="W9" s="112"/>
      <c r="X9" s="113"/>
      <c r="Y9" s="112"/>
      <c r="Z9" s="113"/>
      <c r="AA9" s="112"/>
      <c r="AB9" s="113"/>
      <c r="AC9" s="112"/>
      <c r="AD9" s="113"/>
      <c r="AE9" s="4"/>
      <c r="AF9" s="4"/>
      <c r="AG9" s="4"/>
      <c r="AH9" s="3">
        <v>2</v>
      </c>
      <c r="AI9" s="19" t="s">
        <v>276</v>
      </c>
      <c r="AJ9" s="19" t="s">
        <v>277</v>
      </c>
      <c r="AK9" s="20" t="s">
        <v>181</v>
      </c>
      <c r="AL9" s="4"/>
      <c r="AM9" s="4"/>
      <c r="AN9" s="4"/>
      <c r="AO9" s="4"/>
      <c r="AP9" s="19"/>
    </row>
    <row r="10" spans="1:42" ht="18.75" thickBot="1">
      <c r="A10" s="112"/>
      <c r="B10" s="113"/>
      <c r="C10" s="112"/>
      <c r="D10" s="113"/>
      <c r="E10" s="112"/>
      <c r="F10" s="113"/>
      <c r="G10" s="118"/>
      <c r="H10" s="115"/>
      <c r="I10" s="118"/>
      <c r="J10" s="115"/>
      <c r="K10" s="118"/>
      <c r="L10" s="115"/>
      <c r="M10" s="154"/>
      <c r="N10" s="26">
        <v>2</v>
      </c>
      <c r="O10" s="27" t="str">
        <f t="shared" si="0"/>
        <v>山本</v>
      </c>
      <c r="P10" s="27" t="str">
        <f t="shared" si="1"/>
        <v>佳菜</v>
      </c>
      <c r="Q10" s="28" t="str">
        <f t="shared" si="2"/>
        <v>(宮・延岡ﾛｲﾔﾙ）</v>
      </c>
      <c r="R10" s="29"/>
      <c r="S10" s="30"/>
      <c r="T10" s="31"/>
      <c r="U10" s="169">
        <v>80</v>
      </c>
      <c r="V10" s="170"/>
      <c r="W10" s="112"/>
      <c r="X10" s="113"/>
      <c r="Y10" s="112"/>
      <c r="Z10" s="113"/>
      <c r="AA10" s="112"/>
      <c r="AB10" s="113"/>
      <c r="AC10" s="112"/>
      <c r="AD10" s="113"/>
      <c r="AE10" s="4"/>
      <c r="AF10" s="4"/>
      <c r="AG10" s="4"/>
      <c r="AH10" s="3">
        <v>3</v>
      </c>
      <c r="AI10" s="19" t="s">
        <v>278</v>
      </c>
      <c r="AJ10" s="19" t="s">
        <v>279</v>
      </c>
      <c r="AK10" s="20" t="s">
        <v>280</v>
      </c>
      <c r="AL10" s="4"/>
      <c r="AM10" s="4"/>
      <c r="AN10" s="4"/>
      <c r="AO10" s="4"/>
      <c r="AP10" s="4"/>
    </row>
    <row r="11" spans="1:42" ht="18.75" thickBot="1">
      <c r="A11" s="112"/>
      <c r="B11" s="113"/>
      <c r="C11" s="112"/>
      <c r="D11" s="113"/>
      <c r="E11" s="112"/>
      <c r="F11" s="113"/>
      <c r="G11" s="118"/>
      <c r="H11" s="115"/>
      <c r="I11" s="118"/>
      <c r="J11" s="115"/>
      <c r="K11" s="155"/>
      <c r="L11" s="156">
        <f>IF(K11="","",VLOOKUP(K11,$N$8:$O$70,2,FALSE))</f>
      </c>
      <c r="M11" s="138"/>
      <c r="N11" s="7"/>
      <c r="O11" s="8">
        <f t="shared" si="0"/>
      </c>
      <c r="P11" s="8">
        <f t="shared" si="1"/>
      </c>
      <c r="Q11" s="9">
        <f t="shared" si="2"/>
      </c>
      <c r="R11" s="3"/>
      <c r="S11" s="4"/>
      <c r="T11" s="4"/>
      <c r="U11" s="118"/>
      <c r="V11" s="120"/>
      <c r="W11" s="112">
        <v>1</v>
      </c>
      <c r="X11" s="113" t="str">
        <f>IF(W11="","",VLOOKUP(W11,$N$8:$O$70,2,FALSE))</f>
        <v>須賀</v>
      </c>
      <c r="Y11" s="112"/>
      <c r="Z11" s="113"/>
      <c r="AA11" s="112"/>
      <c r="AB11" s="113"/>
      <c r="AC11" s="112"/>
      <c r="AD11" s="113"/>
      <c r="AE11" s="4"/>
      <c r="AF11" s="4"/>
      <c r="AG11" s="4"/>
      <c r="AH11" s="3">
        <v>4</v>
      </c>
      <c r="AI11" s="19" t="s">
        <v>281</v>
      </c>
      <c r="AJ11" s="19" t="s">
        <v>282</v>
      </c>
      <c r="AK11" s="20" t="s">
        <v>283</v>
      </c>
      <c r="AL11" s="4"/>
      <c r="AM11" s="4"/>
      <c r="AN11" s="4"/>
      <c r="AO11" s="4"/>
      <c r="AP11" s="4"/>
    </row>
    <row r="12" spans="1:42" ht="18.75" thickBot="1">
      <c r="A12" s="112"/>
      <c r="B12" s="113"/>
      <c r="C12" s="112"/>
      <c r="D12" s="113"/>
      <c r="E12" s="112"/>
      <c r="F12" s="113"/>
      <c r="G12" s="118"/>
      <c r="H12" s="115"/>
      <c r="I12" s="118"/>
      <c r="J12" s="115"/>
      <c r="K12" s="167"/>
      <c r="L12" s="168"/>
      <c r="M12" s="33"/>
      <c r="N12" s="7">
        <v>3</v>
      </c>
      <c r="O12" s="27" t="str">
        <f t="shared" si="0"/>
        <v>中島</v>
      </c>
      <c r="P12" s="27" t="str">
        <f t="shared" si="1"/>
        <v>由佳梨</v>
      </c>
      <c r="Q12" s="28" t="str">
        <f t="shared" si="2"/>
        <v>(熊・長嶺TC)</v>
      </c>
      <c r="R12" s="3"/>
      <c r="S12" s="4"/>
      <c r="T12" s="4"/>
      <c r="U12" s="118"/>
      <c r="V12" s="120"/>
      <c r="W12" s="169">
        <v>81</v>
      </c>
      <c r="X12" s="170"/>
      <c r="Y12" s="114"/>
      <c r="Z12" s="113"/>
      <c r="AA12" s="112"/>
      <c r="AB12" s="113"/>
      <c r="AC12" s="112"/>
      <c r="AD12" s="113"/>
      <c r="AE12" s="4"/>
      <c r="AF12" s="4"/>
      <c r="AG12" s="4"/>
      <c r="AH12" s="3">
        <v>5</v>
      </c>
      <c r="AI12" s="19" t="s">
        <v>284</v>
      </c>
      <c r="AJ12" s="19" t="s">
        <v>285</v>
      </c>
      <c r="AK12" s="20" t="s">
        <v>187</v>
      </c>
      <c r="AL12" s="4"/>
      <c r="AM12" s="4"/>
      <c r="AN12" s="4"/>
      <c r="AO12" s="4"/>
      <c r="AP12" s="4"/>
    </row>
    <row r="13" spans="1:42" ht="18.75" thickBot="1">
      <c r="A13" s="112"/>
      <c r="B13" s="113"/>
      <c r="C13" s="112"/>
      <c r="D13" s="113"/>
      <c r="E13" s="112"/>
      <c r="F13" s="113"/>
      <c r="G13" s="118"/>
      <c r="H13" s="115"/>
      <c r="I13" s="118"/>
      <c r="J13" s="115">
        <f>IF(I13="","",VLOOKUP(I13,$N$8:$O$70,2,FALSE))</f>
      </c>
      <c r="K13" s="118"/>
      <c r="L13" s="115"/>
      <c r="M13" s="154"/>
      <c r="N13" s="21"/>
      <c r="O13" s="8">
        <f t="shared" si="0"/>
      </c>
      <c r="P13" s="8">
        <f t="shared" si="1"/>
      </c>
      <c r="Q13" s="9">
        <f t="shared" si="2"/>
      </c>
      <c r="R13" s="22"/>
      <c r="S13" s="23"/>
      <c r="T13" s="24"/>
      <c r="U13" s="121">
        <v>4</v>
      </c>
      <c r="V13" s="122" t="str">
        <f>IF(U13="","",VLOOKUP(U13,$N$8:$O$70,2,FALSE))</f>
        <v>大島</v>
      </c>
      <c r="W13" s="118"/>
      <c r="X13" s="120"/>
      <c r="Y13" s="114"/>
      <c r="Z13" s="113"/>
      <c r="AA13" s="112"/>
      <c r="AB13" s="113"/>
      <c r="AC13" s="112"/>
      <c r="AD13" s="113"/>
      <c r="AE13" s="4"/>
      <c r="AF13" s="4"/>
      <c r="AG13" s="4"/>
      <c r="AH13" s="3">
        <v>6</v>
      </c>
      <c r="AI13" s="19" t="s">
        <v>211</v>
      </c>
      <c r="AJ13" s="19" t="s">
        <v>286</v>
      </c>
      <c r="AK13" s="20" t="s">
        <v>260</v>
      </c>
      <c r="AL13" s="4"/>
      <c r="AM13" s="4"/>
      <c r="AN13" s="4"/>
      <c r="AO13" s="4"/>
      <c r="AP13" s="4"/>
    </row>
    <row r="14" spans="1:42" ht="18.75" thickBot="1">
      <c r="A14" s="112"/>
      <c r="B14" s="113"/>
      <c r="C14" s="112"/>
      <c r="D14" s="113"/>
      <c r="E14" s="112"/>
      <c r="F14" s="113"/>
      <c r="G14" s="118"/>
      <c r="H14" s="115"/>
      <c r="I14" s="167"/>
      <c r="J14" s="168"/>
      <c r="K14" s="118"/>
      <c r="L14" s="115"/>
      <c r="M14" s="33"/>
      <c r="N14" s="32">
        <v>4</v>
      </c>
      <c r="O14" s="27" t="str">
        <f t="shared" si="0"/>
        <v>大島</v>
      </c>
      <c r="P14" s="27" t="str">
        <f t="shared" si="1"/>
        <v>沙紀</v>
      </c>
      <c r="Q14" s="28" t="str">
        <f t="shared" si="2"/>
        <v>(福・ｴｽﾀ諏訪野)</v>
      </c>
      <c r="R14" s="29"/>
      <c r="S14" s="30"/>
      <c r="T14" s="31"/>
      <c r="U14" s="169">
        <v>83</v>
      </c>
      <c r="V14" s="166"/>
      <c r="W14" s="118"/>
      <c r="X14" s="120"/>
      <c r="Y14" s="114"/>
      <c r="Z14" s="113"/>
      <c r="AA14" s="112"/>
      <c r="AB14" s="113"/>
      <c r="AC14" s="112"/>
      <c r="AD14" s="113"/>
      <c r="AE14" s="4"/>
      <c r="AF14" s="4"/>
      <c r="AG14" s="4"/>
      <c r="AH14" s="3">
        <v>7</v>
      </c>
      <c r="AI14" s="19" t="s">
        <v>287</v>
      </c>
      <c r="AJ14" s="19" t="s">
        <v>288</v>
      </c>
      <c r="AK14" s="20" t="s">
        <v>289</v>
      </c>
      <c r="AL14" s="4"/>
      <c r="AM14" s="4"/>
      <c r="AN14" s="4"/>
      <c r="AO14" s="4"/>
      <c r="AP14" s="4"/>
    </row>
    <row r="15" spans="1:42" ht="18.75" thickBot="1">
      <c r="A15" s="112"/>
      <c r="B15" s="113"/>
      <c r="C15" s="112"/>
      <c r="D15" s="113"/>
      <c r="E15" s="112"/>
      <c r="F15" s="113"/>
      <c r="G15" s="118"/>
      <c r="H15" s="115"/>
      <c r="I15" s="118"/>
      <c r="J15" s="115"/>
      <c r="K15" s="118"/>
      <c r="L15" s="115">
        <f>IF(K15="","",VLOOKUP(K15,$N$8:$O$70,2,FALSE))</f>
      </c>
      <c r="M15" s="33"/>
      <c r="N15" s="7"/>
      <c r="O15" s="8">
        <f t="shared" si="0"/>
      </c>
      <c r="P15" s="8">
        <f t="shared" si="1"/>
      </c>
      <c r="Q15" s="9">
        <f t="shared" si="2"/>
      </c>
      <c r="R15" s="3"/>
      <c r="S15" s="4"/>
      <c r="T15" s="4"/>
      <c r="U15" s="112"/>
      <c r="V15" s="113"/>
      <c r="W15" s="118"/>
      <c r="X15" s="120"/>
      <c r="Y15" s="114">
        <v>1</v>
      </c>
      <c r="Z15" s="113" t="str">
        <f>IF(Y15="","",VLOOKUP(Y15,$N$8:$O$70,2,FALSE))</f>
        <v>須賀</v>
      </c>
      <c r="AA15" s="112"/>
      <c r="AB15" s="113"/>
      <c r="AC15" s="112"/>
      <c r="AD15" s="113"/>
      <c r="AE15" s="4"/>
      <c r="AF15" s="4"/>
      <c r="AG15" s="4"/>
      <c r="AH15" s="3">
        <v>8</v>
      </c>
      <c r="AI15" s="19" t="s">
        <v>290</v>
      </c>
      <c r="AJ15" s="19" t="s">
        <v>291</v>
      </c>
      <c r="AK15" s="20" t="s">
        <v>283</v>
      </c>
      <c r="AL15" s="4"/>
      <c r="AM15" s="4"/>
      <c r="AN15" s="4"/>
      <c r="AO15" s="4"/>
      <c r="AP15" s="4"/>
    </row>
    <row r="16" spans="1:42" ht="18.75" thickBot="1">
      <c r="A16" s="112"/>
      <c r="B16" s="113"/>
      <c r="C16" s="112"/>
      <c r="D16" s="113"/>
      <c r="E16" s="112"/>
      <c r="F16" s="113"/>
      <c r="G16" s="118"/>
      <c r="H16" s="115"/>
      <c r="I16" s="118"/>
      <c r="J16" s="115"/>
      <c r="K16" s="118"/>
      <c r="L16" s="157"/>
      <c r="M16" s="33"/>
      <c r="N16" s="7">
        <v>5</v>
      </c>
      <c r="O16" s="27" t="str">
        <f t="shared" si="0"/>
        <v>三谷</v>
      </c>
      <c r="P16" s="27" t="str">
        <f t="shared" si="1"/>
        <v>朋子</v>
      </c>
      <c r="Q16" s="28" t="str">
        <f t="shared" si="2"/>
        <v>(福・北九州ｳｴｽﾄ）</v>
      </c>
      <c r="R16" s="3"/>
      <c r="S16" s="4"/>
      <c r="T16" s="4"/>
      <c r="U16" s="112"/>
      <c r="V16" s="113"/>
      <c r="W16" s="118"/>
      <c r="X16" s="120"/>
      <c r="Y16" s="169">
        <v>81</v>
      </c>
      <c r="Z16" s="170"/>
      <c r="AA16" s="112"/>
      <c r="AB16" s="113"/>
      <c r="AC16" s="112"/>
      <c r="AD16" s="113"/>
      <c r="AE16" s="4"/>
      <c r="AF16" s="4"/>
      <c r="AG16" s="4"/>
      <c r="AH16" s="3">
        <v>9</v>
      </c>
      <c r="AI16" s="19" t="s">
        <v>292</v>
      </c>
      <c r="AJ16" s="19" t="s">
        <v>293</v>
      </c>
      <c r="AK16" s="20" t="s">
        <v>294</v>
      </c>
      <c r="AL16" s="4"/>
      <c r="AM16" s="4"/>
      <c r="AN16" s="4"/>
      <c r="AO16" s="4"/>
      <c r="AP16" s="4"/>
    </row>
    <row r="17" spans="1:42" ht="18.75" thickBot="1">
      <c r="A17" s="112"/>
      <c r="B17" s="96" t="s">
        <v>440</v>
      </c>
      <c r="C17" s="112"/>
      <c r="D17" s="113"/>
      <c r="E17" s="112"/>
      <c r="F17" s="113"/>
      <c r="G17" s="118"/>
      <c r="H17" s="115">
        <f>IF(G17="","",VLOOKUP(G17,$N$8:$O$70,2,FALSE))</f>
      </c>
      <c r="I17" s="118"/>
      <c r="J17" s="115"/>
      <c r="K17" s="118"/>
      <c r="L17" s="115"/>
      <c r="M17" s="33"/>
      <c r="N17" s="21"/>
      <c r="O17" s="8">
        <f t="shared" si="0"/>
      </c>
      <c r="P17" s="8">
        <f t="shared" si="1"/>
      </c>
      <c r="Q17" s="9">
        <f t="shared" si="2"/>
      </c>
      <c r="R17" s="22"/>
      <c r="S17" s="23"/>
      <c r="T17" s="24"/>
      <c r="U17" s="118">
        <v>5</v>
      </c>
      <c r="V17" s="113" t="str">
        <f>IF(U17="","",VLOOKUP(U17,$N$8:$O$70,2,FALSE))</f>
        <v>三谷</v>
      </c>
      <c r="W17" s="118"/>
      <c r="X17" s="120"/>
      <c r="Y17" s="114"/>
      <c r="Z17" s="120"/>
      <c r="AA17" s="112"/>
      <c r="AB17" s="113"/>
      <c r="AC17" s="112"/>
      <c r="AD17" s="113"/>
      <c r="AE17" s="4"/>
      <c r="AF17" s="4"/>
      <c r="AG17" s="4"/>
      <c r="AH17" s="3">
        <v>10</v>
      </c>
      <c r="AI17" s="19" t="s">
        <v>295</v>
      </c>
      <c r="AJ17" s="19" t="s">
        <v>296</v>
      </c>
      <c r="AK17" s="20" t="s">
        <v>229</v>
      </c>
      <c r="AL17" s="127"/>
      <c r="AM17" s="127"/>
      <c r="AN17" s="127"/>
      <c r="AO17" s="127"/>
      <c r="AP17" s="127"/>
    </row>
    <row r="18" spans="1:42" ht="18.75" thickBot="1">
      <c r="A18" s="112"/>
      <c r="B18" s="113"/>
      <c r="C18" s="112"/>
      <c r="D18" s="113"/>
      <c r="E18" s="112"/>
      <c r="F18" s="113"/>
      <c r="G18" s="167"/>
      <c r="H18" s="168"/>
      <c r="I18" s="118"/>
      <c r="J18" s="115"/>
      <c r="K18" s="118"/>
      <c r="L18" s="115"/>
      <c r="M18" s="154"/>
      <c r="N18" s="26">
        <v>6</v>
      </c>
      <c r="O18" s="27" t="str">
        <f t="shared" si="0"/>
        <v>江口</v>
      </c>
      <c r="P18" s="27" t="str">
        <f t="shared" si="1"/>
        <v>舞</v>
      </c>
      <c r="Q18" s="28" t="str">
        <f t="shared" si="2"/>
        <v>(佐・佐賀GTC）</v>
      </c>
      <c r="R18" s="29"/>
      <c r="S18" s="30"/>
      <c r="T18" s="31"/>
      <c r="U18" s="169">
        <v>81</v>
      </c>
      <c r="V18" s="170"/>
      <c r="W18" s="118"/>
      <c r="X18" s="120"/>
      <c r="Y18" s="114"/>
      <c r="Z18" s="120"/>
      <c r="AA18" s="112"/>
      <c r="AB18" s="113"/>
      <c r="AC18" s="112"/>
      <c r="AD18" s="113"/>
      <c r="AE18" s="4"/>
      <c r="AF18" s="4"/>
      <c r="AG18" s="4"/>
      <c r="AH18" s="3">
        <v>11</v>
      </c>
      <c r="AI18" s="19" t="s">
        <v>297</v>
      </c>
      <c r="AJ18" s="19" t="s">
        <v>298</v>
      </c>
      <c r="AK18" s="20" t="s">
        <v>299</v>
      </c>
      <c r="AL18" s="127"/>
      <c r="AM18" s="127"/>
      <c r="AN18" s="127"/>
      <c r="AO18" s="127"/>
      <c r="AP18" s="127"/>
    </row>
    <row r="19" spans="1:42" ht="18.75" thickBot="1">
      <c r="A19" s="112"/>
      <c r="B19" s="113"/>
      <c r="C19" s="112"/>
      <c r="D19" s="113"/>
      <c r="E19" s="112"/>
      <c r="F19" s="113"/>
      <c r="G19" s="118"/>
      <c r="H19" s="115"/>
      <c r="I19" s="118"/>
      <c r="J19" s="115"/>
      <c r="K19" s="155"/>
      <c r="L19" s="156">
        <f>IF(K19="","",VLOOKUP(K19,$N$8:$O$70,2,FALSE))</f>
      </c>
      <c r="M19" s="138"/>
      <c r="N19" s="7"/>
      <c r="O19" s="8">
        <f t="shared" si="0"/>
      </c>
      <c r="P19" s="8">
        <f t="shared" si="1"/>
      </c>
      <c r="Q19" s="9">
        <f t="shared" si="2"/>
      </c>
      <c r="R19" s="3"/>
      <c r="S19" s="4"/>
      <c r="T19" s="4"/>
      <c r="U19" s="118"/>
      <c r="V19" s="120"/>
      <c r="W19" s="121">
        <v>5</v>
      </c>
      <c r="X19" s="122" t="str">
        <f>IF(W19="","",VLOOKUP(W19,$N$8:$O$70,2,FALSE))</f>
        <v>三谷</v>
      </c>
      <c r="Y19" s="114"/>
      <c r="Z19" s="120"/>
      <c r="AA19" s="112"/>
      <c r="AB19" s="113"/>
      <c r="AC19" s="112"/>
      <c r="AD19" s="113"/>
      <c r="AE19" s="4"/>
      <c r="AF19" s="4"/>
      <c r="AG19" s="4"/>
      <c r="AH19" s="3">
        <v>12</v>
      </c>
      <c r="AI19" s="19" t="s">
        <v>300</v>
      </c>
      <c r="AJ19" s="19" t="s">
        <v>301</v>
      </c>
      <c r="AK19" s="20" t="s">
        <v>264</v>
      </c>
      <c r="AL19" s="127"/>
      <c r="AM19" s="127"/>
      <c r="AN19" s="127"/>
      <c r="AO19" s="127"/>
      <c r="AP19" s="127"/>
    </row>
    <row r="20" spans="1:42" ht="18.75" thickBot="1">
      <c r="A20" s="112"/>
      <c r="B20" s="113"/>
      <c r="C20" s="112"/>
      <c r="D20" s="113"/>
      <c r="E20" s="112">
        <v>16</v>
      </c>
      <c r="F20" s="113" t="str">
        <f>IF(E20="","",VLOOKUP(E20,$N$8:$O$70,2,FALSE))</f>
        <v>横山</v>
      </c>
      <c r="G20" s="118"/>
      <c r="H20" s="115"/>
      <c r="I20" s="118"/>
      <c r="J20" s="115"/>
      <c r="K20" s="167"/>
      <c r="L20" s="168"/>
      <c r="M20" s="33"/>
      <c r="N20" s="7">
        <v>7</v>
      </c>
      <c r="O20" s="27" t="str">
        <f t="shared" si="0"/>
        <v>港川</v>
      </c>
      <c r="P20" s="27" t="str">
        <f t="shared" si="1"/>
        <v>菜津美</v>
      </c>
      <c r="Q20" s="28" t="str">
        <f t="shared" si="2"/>
        <v>(沖・東江小）</v>
      </c>
      <c r="R20" s="3"/>
      <c r="S20" s="4"/>
      <c r="T20" s="4"/>
      <c r="U20" s="118"/>
      <c r="V20" s="120"/>
      <c r="W20" s="169">
        <v>85</v>
      </c>
      <c r="X20" s="166"/>
      <c r="Y20" s="118"/>
      <c r="Z20" s="120"/>
      <c r="AA20" s="112"/>
      <c r="AB20" s="113"/>
      <c r="AC20" s="112"/>
      <c r="AD20" s="113"/>
      <c r="AE20" s="4"/>
      <c r="AF20" s="4"/>
      <c r="AG20" s="4"/>
      <c r="AH20" s="3">
        <v>13</v>
      </c>
      <c r="AI20" s="19" t="s">
        <v>302</v>
      </c>
      <c r="AJ20" s="19" t="s">
        <v>303</v>
      </c>
      <c r="AK20" s="20" t="s">
        <v>304</v>
      </c>
      <c r="AL20" s="127"/>
      <c r="AM20" s="127"/>
      <c r="AN20" s="127"/>
      <c r="AO20" s="127"/>
      <c r="AP20" s="127"/>
    </row>
    <row r="21" spans="1:42" ht="18.75" thickBot="1">
      <c r="A21" s="112"/>
      <c r="B21" s="113"/>
      <c r="C21" s="112"/>
      <c r="D21" s="113"/>
      <c r="E21" s="169"/>
      <c r="F21" s="166"/>
      <c r="G21" s="118"/>
      <c r="H21" s="115"/>
      <c r="I21" s="118"/>
      <c r="J21" s="115">
        <f>IF(I21="","",VLOOKUP(I21,$N$8:$O$70,2,FALSE))</f>
      </c>
      <c r="K21" s="118"/>
      <c r="L21" s="115"/>
      <c r="M21" s="154"/>
      <c r="N21" s="21"/>
      <c r="O21" s="8">
        <f t="shared" si="0"/>
      </c>
      <c r="P21" s="8">
        <f t="shared" si="1"/>
      </c>
      <c r="Q21" s="9">
        <f t="shared" si="2"/>
      </c>
      <c r="R21" s="22"/>
      <c r="S21" s="23"/>
      <c r="T21" s="24"/>
      <c r="U21" s="121">
        <v>8</v>
      </c>
      <c r="V21" s="122" t="str">
        <f>IF(U21="","",VLOOKUP(U21,$N$8:$O$70,2,FALSE))</f>
        <v>境</v>
      </c>
      <c r="W21" s="112"/>
      <c r="X21" s="113"/>
      <c r="Y21" s="118"/>
      <c r="Z21" s="120"/>
      <c r="AA21" s="112"/>
      <c r="AB21" s="113"/>
      <c r="AC21" s="112"/>
      <c r="AD21" s="113"/>
      <c r="AE21" s="4"/>
      <c r="AF21" s="4"/>
      <c r="AG21" s="4"/>
      <c r="AH21" s="3">
        <v>14</v>
      </c>
      <c r="AI21" s="19" t="s">
        <v>305</v>
      </c>
      <c r="AJ21" s="19" t="s">
        <v>306</v>
      </c>
      <c r="AK21" s="20" t="s">
        <v>307</v>
      </c>
      <c r="AL21" s="127"/>
      <c r="AM21" s="127"/>
      <c r="AN21" s="127"/>
      <c r="AO21" s="127"/>
      <c r="AP21" s="127"/>
    </row>
    <row r="22" spans="1:42" ht="18.75" thickBot="1">
      <c r="A22" s="112"/>
      <c r="B22" s="113"/>
      <c r="C22" s="112"/>
      <c r="D22" s="113"/>
      <c r="E22" s="114"/>
      <c r="F22" s="115"/>
      <c r="G22" s="118"/>
      <c r="H22" s="115"/>
      <c r="I22" s="167"/>
      <c r="J22" s="168"/>
      <c r="K22" s="118"/>
      <c r="L22" s="115"/>
      <c r="M22" s="154"/>
      <c r="N22" s="26">
        <v>8</v>
      </c>
      <c r="O22" s="27" t="str">
        <f t="shared" si="0"/>
        <v>境</v>
      </c>
      <c r="P22" s="27" t="str">
        <f t="shared" si="1"/>
        <v>有紀</v>
      </c>
      <c r="Q22" s="28" t="str">
        <f t="shared" si="2"/>
        <v>(福・ｴｽﾀ諏訪野)</v>
      </c>
      <c r="R22" s="29"/>
      <c r="S22" s="30"/>
      <c r="T22" s="31"/>
      <c r="U22" s="169">
        <v>80</v>
      </c>
      <c r="V22" s="166"/>
      <c r="W22" s="112"/>
      <c r="X22" s="113"/>
      <c r="Y22" s="118"/>
      <c r="Z22" s="120"/>
      <c r="AA22" s="112"/>
      <c r="AB22" s="113"/>
      <c r="AC22" s="112"/>
      <c r="AD22" s="113"/>
      <c r="AE22" s="4"/>
      <c r="AF22" s="4"/>
      <c r="AG22" s="4"/>
      <c r="AH22" s="3">
        <v>15</v>
      </c>
      <c r="AI22" s="19" t="s">
        <v>308</v>
      </c>
      <c r="AJ22" s="19" t="s">
        <v>309</v>
      </c>
      <c r="AK22" s="20" t="s">
        <v>310</v>
      </c>
      <c r="AL22" s="127"/>
      <c r="AM22" s="127"/>
      <c r="AN22" s="127"/>
      <c r="AO22" s="127"/>
      <c r="AP22" s="127"/>
    </row>
    <row r="23" spans="1:42" ht="18.75" thickBot="1">
      <c r="A23" s="112"/>
      <c r="B23" s="113"/>
      <c r="C23" s="112"/>
      <c r="D23" s="113"/>
      <c r="E23" s="114"/>
      <c r="F23" s="115"/>
      <c r="G23" s="118"/>
      <c r="H23" s="115">
        <f>IF(G23="","",VLOOKUP(G23,$N$8:$O$70,2,FALSE))</f>
      </c>
      <c r="I23" s="118"/>
      <c r="J23" s="115"/>
      <c r="K23" s="118"/>
      <c r="L23" s="115">
        <f>IF(K23="","",VLOOKUP(K23,$N$8:$O$70,2,FALSE))</f>
      </c>
      <c r="M23" s="33"/>
      <c r="N23" s="7"/>
      <c r="O23" s="8">
        <f t="shared" si="0"/>
      </c>
      <c r="P23" s="8">
        <f t="shared" si="1"/>
      </c>
      <c r="Q23" s="9">
        <f t="shared" si="2"/>
      </c>
      <c r="R23" s="3"/>
      <c r="S23" s="4"/>
      <c r="T23" s="4"/>
      <c r="U23" s="112"/>
      <c r="V23" s="113"/>
      <c r="W23" s="112"/>
      <c r="X23" s="113"/>
      <c r="Y23" s="118"/>
      <c r="Z23" s="120"/>
      <c r="AA23" s="112">
        <v>1</v>
      </c>
      <c r="AB23" s="113" t="str">
        <f>IF(AA23="","",VLOOKUP(AA23,$N$8:$O$70,2,FALSE))</f>
        <v>須賀</v>
      </c>
      <c r="AC23" s="112"/>
      <c r="AD23" s="113"/>
      <c r="AE23" s="4"/>
      <c r="AF23" s="4"/>
      <c r="AG23" s="4"/>
      <c r="AH23" s="3">
        <v>16</v>
      </c>
      <c r="AI23" s="19" t="s">
        <v>222</v>
      </c>
      <c r="AJ23" s="19" t="s">
        <v>311</v>
      </c>
      <c r="AK23" s="20" t="s">
        <v>312</v>
      </c>
      <c r="AL23" s="127"/>
      <c r="AM23" s="127"/>
      <c r="AN23" s="127"/>
      <c r="AO23" s="127"/>
      <c r="AP23" s="127"/>
    </row>
    <row r="24" spans="1:42" ht="18.75" thickBot="1">
      <c r="A24" s="112"/>
      <c r="B24" s="113"/>
      <c r="C24" s="112"/>
      <c r="D24" s="113"/>
      <c r="E24" s="114"/>
      <c r="F24" s="115"/>
      <c r="G24" s="118"/>
      <c r="H24" s="157"/>
      <c r="I24" s="118"/>
      <c r="J24" s="115"/>
      <c r="K24" s="118"/>
      <c r="L24" s="157"/>
      <c r="M24" s="33"/>
      <c r="N24" s="7">
        <v>9</v>
      </c>
      <c r="O24" s="27" t="str">
        <f t="shared" si="0"/>
        <v>小城</v>
      </c>
      <c r="P24" s="27" t="str">
        <f t="shared" si="1"/>
        <v>千菜美</v>
      </c>
      <c r="Q24" s="28" t="str">
        <f t="shared" si="2"/>
        <v>(宮・HIRO Jr)</v>
      </c>
      <c r="R24" s="3"/>
      <c r="S24" s="4"/>
      <c r="T24" s="4"/>
      <c r="U24" s="112"/>
      <c r="V24" s="113"/>
      <c r="W24" s="112"/>
      <c r="X24" s="113"/>
      <c r="Y24" s="118"/>
      <c r="Z24" s="120"/>
      <c r="AA24" s="169">
        <v>97</v>
      </c>
      <c r="AB24" s="170"/>
      <c r="AC24" s="112"/>
      <c r="AD24" s="113"/>
      <c r="AE24" s="4"/>
      <c r="AF24" s="4"/>
      <c r="AG24" s="4"/>
      <c r="AH24" s="3">
        <v>17</v>
      </c>
      <c r="AI24" s="19" t="s">
        <v>179</v>
      </c>
      <c r="AJ24" s="19" t="s">
        <v>313</v>
      </c>
      <c r="AK24" s="20" t="s">
        <v>314</v>
      </c>
      <c r="AL24" s="127"/>
      <c r="AM24" s="127"/>
      <c r="AN24" s="127"/>
      <c r="AO24" s="127"/>
      <c r="AP24" s="127"/>
    </row>
    <row r="25" spans="1:42" ht="18.75" thickBot="1">
      <c r="A25" s="112"/>
      <c r="B25" s="113"/>
      <c r="C25" s="112"/>
      <c r="D25" s="113"/>
      <c r="E25" s="114"/>
      <c r="F25" s="115"/>
      <c r="G25" s="118"/>
      <c r="H25" s="156"/>
      <c r="I25" s="118"/>
      <c r="J25" s="115"/>
      <c r="K25" s="118"/>
      <c r="L25" s="115"/>
      <c r="M25" s="33"/>
      <c r="N25" s="21"/>
      <c r="O25" s="8">
        <f t="shared" si="0"/>
      </c>
      <c r="P25" s="8">
        <f t="shared" si="1"/>
      </c>
      <c r="Q25" s="9">
        <f t="shared" si="2"/>
      </c>
      <c r="R25" s="22"/>
      <c r="S25" s="23"/>
      <c r="T25" s="24"/>
      <c r="U25" s="118">
        <v>9</v>
      </c>
      <c r="V25" s="113" t="str">
        <f>IF(U25="","",VLOOKUP(U25,$N$8:$O$70,2,FALSE))</f>
        <v>小城</v>
      </c>
      <c r="W25" s="112"/>
      <c r="X25" s="113"/>
      <c r="Y25" s="118"/>
      <c r="Z25" s="120"/>
      <c r="AA25" s="118"/>
      <c r="AB25" s="120"/>
      <c r="AC25" s="112"/>
      <c r="AD25" s="113"/>
      <c r="AE25" s="4"/>
      <c r="AF25" s="4"/>
      <c r="AG25" s="4"/>
      <c r="AH25" s="3">
        <v>18</v>
      </c>
      <c r="AI25" s="19" t="s">
        <v>315</v>
      </c>
      <c r="AJ25" s="19" t="s">
        <v>316</v>
      </c>
      <c r="AK25" s="20" t="s">
        <v>317</v>
      </c>
      <c r="AL25" s="127"/>
      <c r="AM25" s="127"/>
      <c r="AN25" s="127"/>
      <c r="AO25" s="127"/>
      <c r="AP25" s="127"/>
    </row>
    <row r="26" spans="1:42" ht="18.75" thickBot="1">
      <c r="A26" s="112"/>
      <c r="B26" s="113"/>
      <c r="C26" s="112"/>
      <c r="D26" s="113"/>
      <c r="E26" s="114"/>
      <c r="F26" s="115"/>
      <c r="G26" s="118"/>
      <c r="H26" s="115"/>
      <c r="I26" s="118"/>
      <c r="J26" s="115"/>
      <c r="K26" s="118"/>
      <c r="L26" s="115"/>
      <c r="M26" s="154"/>
      <c r="N26" s="26">
        <v>10</v>
      </c>
      <c r="O26" s="27" t="str">
        <f t="shared" si="0"/>
        <v>大城</v>
      </c>
      <c r="P26" s="27" t="str">
        <f t="shared" si="1"/>
        <v>由梨乃</v>
      </c>
      <c r="Q26" s="28" t="str">
        <f t="shared" si="2"/>
        <v>(沖・沖縄TE）</v>
      </c>
      <c r="R26" s="29"/>
      <c r="S26" s="30"/>
      <c r="T26" s="31"/>
      <c r="U26" s="169">
        <v>82</v>
      </c>
      <c r="V26" s="170"/>
      <c r="W26" s="112"/>
      <c r="X26" s="113"/>
      <c r="Y26" s="118"/>
      <c r="Z26" s="120"/>
      <c r="AA26" s="118"/>
      <c r="AB26" s="120"/>
      <c r="AC26" s="112"/>
      <c r="AD26" s="113"/>
      <c r="AE26" s="4"/>
      <c r="AF26" s="4"/>
      <c r="AG26" s="4"/>
      <c r="AH26" s="3">
        <v>19</v>
      </c>
      <c r="AI26" s="19" t="s">
        <v>318</v>
      </c>
      <c r="AJ26" s="19" t="s">
        <v>319</v>
      </c>
      <c r="AK26" s="20" t="s">
        <v>320</v>
      </c>
      <c r="AL26" s="127"/>
      <c r="AM26" s="127"/>
      <c r="AN26" s="127"/>
      <c r="AO26" s="127"/>
      <c r="AP26" s="127"/>
    </row>
    <row r="27" spans="1:42" ht="18.75" thickBot="1">
      <c r="A27" s="112"/>
      <c r="B27" s="113"/>
      <c r="C27" s="112"/>
      <c r="D27" s="113"/>
      <c r="E27" s="114"/>
      <c r="F27" s="115"/>
      <c r="G27" s="118"/>
      <c r="H27" s="115"/>
      <c r="I27" s="118"/>
      <c r="J27" s="115"/>
      <c r="K27" s="155"/>
      <c r="L27" s="156">
        <f>IF(K27="","",VLOOKUP(K27,$N$8:$O$70,2,FALSE))</f>
      </c>
      <c r="M27" s="138"/>
      <c r="N27" s="7"/>
      <c r="O27" s="8">
        <f t="shared" si="0"/>
      </c>
      <c r="P27" s="8">
        <f t="shared" si="1"/>
      </c>
      <c r="Q27" s="9">
        <f t="shared" si="2"/>
      </c>
      <c r="R27" s="3"/>
      <c r="S27" s="4"/>
      <c r="T27" s="4"/>
      <c r="U27" s="118"/>
      <c r="V27" s="120"/>
      <c r="W27" s="112">
        <v>9</v>
      </c>
      <c r="X27" s="113" t="str">
        <f>IF(W27="","",VLOOKUP(W27,$N$8:$O$70,2,FALSE))</f>
        <v>小城</v>
      </c>
      <c r="Y27" s="118"/>
      <c r="Z27" s="120"/>
      <c r="AA27" s="118"/>
      <c r="AB27" s="120"/>
      <c r="AC27" s="112"/>
      <c r="AD27" s="113"/>
      <c r="AE27" s="4"/>
      <c r="AF27" s="4"/>
      <c r="AG27" s="4"/>
      <c r="AH27" s="3">
        <v>20</v>
      </c>
      <c r="AI27" s="19" t="s">
        <v>321</v>
      </c>
      <c r="AJ27" s="19" t="s">
        <v>322</v>
      </c>
      <c r="AK27" s="20" t="s">
        <v>323</v>
      </c>
      <c r="AL27" s="127"/>
      <c r="AM27" s="127"/>
      <c r="AN27" s="127"/>
      <c r="AO27" s="127"/>
      <c r="AP27" s="127"/>
    </row>
    <row r="28" spans="1:42" ht="18.75" thickBot="1">
      <c r="A28" s="112"/>
      <c r="B28" s="113"/>
      <c r="C28" s="112">
        <v>16</v>
      </c>
      <c r="D28" s="113" t="str">
        <f>IF(C28="","",VLOOKUP(C28,$N$8:$O$70,2,FALSE))</f>
        <v>横山</v>
      </c>
      <c r="E28" s="114"/>
      <c r="F28" s="115"/>
      <c r="G28" s="118"/>
      <c r="H28" s="115"/>
      <c r="I28" s="118"/>
      <c r="J28" s="115"/>
      <c r="K28" s="167"/>
      <c r="L28" s="168"/>
      <c r="M28" s="33"/>
      <c r="N28" s="7">
        <v>11</v>
      </c>
      <c r="O28" s="27" t="str">
        <f t="shared" si="0"/>
        <v>産谷</v>
      </c>
      <c r="P28" s="27" t="str">
        <f t="shared" si="1"/>
        <v>夏那</v>
      </c>
      <c r="Q28" s="28" t="str">
        <f t="shared" si="2"/>
        <v>(長・ｸﾞﾘｰﾝﾊﾟﾙ）</v>
      </c>
      <c r="R28" s="3"/>
      <c r="S28" s="4"/>
      <c r="T28" s="4"/>
      <c r="U28" s="118"/>
      <c r="V28" s="120"/>
      <c r="W28" s="169">
        <v>83</v>
      </c>
      <c r="X28" s="170"/>
      <c r="Y28" s="114"/>
      <c r="Z28" s="120"/>
      <c r="AA28" s="118"/>
      <c r="AB28" s="120"/>
      <c r="AC28" s="112"/>
      <c r="AD28" s="113"/>
      <c r="AE28" s="4"/>
      <c r="AF28" s="4"/>
      <c r="AG28" s="4"/>
      <c r="AH28" s="3">
        <v>21</v>
      </c>
      <c r="AI28" s="19" t="s">
        <v>324</v>
      </c>
      <c r="AJ28" s="19" t="s">
        <v>325</v>
      </c>
      <c r="AK28" s="20" t="s">
        <v>181</v>
      </c>
      <c r="AL28" s="127"/>
      <c r="AM28" s="127"/>
      <c r="AN28" s="127"/>
      <c r="AO28" s="127"/>
      <c r="AP28" s="127"/>
    </row>
    <row r="29" spans="1:42" ht="18.75" thickBot="1">
      <c r="A29" s="112"/>
      <c r="B29" s="113"/>
      <c r="C29" s="169">
        <v>85</v>
      </c>
      <c r="D29" s="170"/>
      <c r="E29" s="114"/>
      <c r="F29" s="115"/>
      <c r="G29" s="118"/>
      <c r="H29" s="115"/>
      <c r="I29" s="118"/>
      <c r="J29" s="115">
        <f>IF(I29="","",VLOOKUP(I29,$N$8:$O$70,2,FALSE))</f>
      </c>
      <c r="K29" s="118"/>
      <c r="L29" s="115"/>
      <c r="M29" s="154"/>
      <c r="N29" s="21"/>
      <c r="O29" s="8">
        <f t="shared" si="0"/>
      </c>
      <c r="P29" s="8">
        <f t="shared" si="1"/>
      </c>
      <c r="Q29" s="9">
        <f t="shared" si="2"/>
      </c>
      <c r="R29" s="22"/>
      <c r="S29" s="23"/>
      <c r="T29" s="24"/>
      <c r="U29" s="121">
        <v>12</v>
      </c>
      <c r="V29" s="122" t="str">
        <f>IF(U29="","",VLOOKUP(U29,$N$8:$O$70,2,FALSE))</f>
        <v>溝口</v>
      </c>
      <c r="W29" s="118"/>
      <c r="X29" s="120"/>
      <c r="Y29" s="114"/>
      <c r="Z29" s="120"/>
      <c r="AA29" s="118"/>
      <c r="AB29" s="120"/>
      <c r="AC29" s="112"/>
      <c r="AD29" s="113"/>
      <c r="AE29" s="4"/>
      <c r="AF29" s="4"/>
      <c r="AG29" s="4"/>
      <c r="AH29" s="3">
        <v>22</v>
      </c>
      <c r="AI29" s="19" t="s">
        <v>326</v>
      </c>
      <c r="AJ29" s="19" t="s">
        <v>327</v>
      </c>
      <c r="AK29" s="20" t="s">
        <v>328</v>
      </c>
      <c r="AL29" s="127"/>
      <c r="AM29" s="127"/>
      <c r="AN29" s="127"/>
      <c r="AO29" s="127"/>
      <c r="AP29" s="127"/>
    </row>
    <row r="30" spans="1:42" ht="18.75" thickBot="1">
      <c r="A30" s="112"/>
      <c r="B30" s="113"/>
      <c r="C30" s="114"/>
      <c r="D30" s="120"/>
      <c r="E30" s="114"/>
      <c r="F30" s="115"/>
      <c r="G30" s="118"/>
      <c r="H30" s="115"/>
      <c r="I30" s="167"/>
      <c r="J30" s="168"/>
      <c r="K30" s="118"/>
      <c r="L30" s="115"/>
      <c r="M30" s="154"/>
      <c r="N30" s="26">
        <v>12</v>
      </c>
      <c r="O30" s="27" t="str">
        <f t="shared" si="0"/>
        <v>溝口</v>
      </c>
      <c r="P30" s="27" t="str">
        <f t="shared" si="1"/>
        <v>聖子</v>
      </c>
      <c r="Q30" s="28" t="str">
        <f t="shared" si="2"/>
        <v>(福・吉田TS）</v>
      </c>
      <c r="R30" s="29"/>
      <c r="S30" s="30"/>
      <c r="T30" s="31"/>
      <c r="U30" s="169">
        <v>83</v>
      </c>
      <c r="V30" s="166"/>
      <c r="W30" s="118"/>
      <c r="X30" s="120"/>
      <c r="Y30" s="114"/>
      <c r="Z30" s="120"/>
      <c r="AA30" s="118"/>
      <c r="AB30" s="120"/>
      <c r="AC30" s="112"/>
      <c r="AD30" s="113"/>
      <c r="AE30" s="4"/>
      <c r="AF30" s="4"/>
      <c r="AG30" s="4"/>
      <c r="AH30" s="3">
        <v>23</v>
      </c>
      <c r="AI30" s="19" t="s">
        <v>329</v>
      </c>
      <c r="AJ30" s="19" t="s">
        <v>330</v>
      </c>
      <c r="AK30" s="20" t="s">
        <v>178</v>
      </c>
      <c r="AL30" s="127"/>
      <c r="AM30" s="127"/>
      <c r="AN30" s="127"/>
      <c r="AO30" s="127"/>
      <c r="AP30" s="127"/>
    </row>
    <row r="31" spans="1:42" ht="18.75" thickBot="1">
      <c r="A31" s="112"/>
      <c r="B31" s="113"/>
      <c r="C31" s="114"/>
      <c r="D31" s="115"/>
      <c r="E31" s="114"/>
      <c r="F31" s="115"/>
      <c r="G31" s="118"/>
      <c r="H31" s="115"/>
      <c r="I31" s="118"/>
      <c r="J31" s="115"/>
      <c r="K31" s="118"/>
      <c r="L31" s="115">
        <f>IF(K31="","",VLOOKUP(K31,$N$8:$O$70,2,FALSE))</f>
      </c>
      <c r="M31" s="33"/>
      <c r="N31" s="7"/>
      <c r="O31" s="8">
        <f t="shared" si="0"/>
      </c>
      <c r="P31" s="8">
        <f t="shared" si="1"/>
      </c>
      <c r="Q31" s="9">
        <f t="shared" si="2"/>
      </c>
      <c r="R31" s="3"/>
      <c r="S31" s="4"/>
      <c r="T31" s="4"/>
      <c r="U31" s="112"/>
      <c r="V31" s="113"/>
      <c r="W31" s="118"/>
      <c r="X31" s="120"/>
      <c r="Y31" s="116">
        <v>9</v>
      </c>
      <c r="Z31" s="122" t="str">
        <f>IF(Y31="","",VLOOKUP(Y31,$N$8:$O$70,2,FALSE))</f>
        <v>小城</v>
      </c>
      <c r="AA31" s="118"/>
      <c r="AB31" s="120"/>
      <c r="AC31" s="112"/>
      <c r="AD31" s="113"/>
      <c r="AE31" s="4"/>
      <c r="AF31" s="4"/>
      <c r="AG31" s="4"/>
      <c r="AH31" s="3">
        <v>25</v>
      </c>
      <c r="AI31" s="34" t="s">
        <v>331</v>
      </c>
      <c r="AJ31" s="34" t="s">
        <v>332</v>
      </c>
      <c r="AK31" s="35" t="s">
        <v>333</v>
      </c>
      <c r="AL31" s="127"/>
      <c r="AM31" s="127"/>
      <c r="AN31" s="127"/>
      <c r="AO31" s="127"/>
      <c r="AP31" s="127"/>
    </row>
    <row r="32" spans="1:42" ht="18.75" thickBot="1">
      <c r="A32" s="112"/>
      <c r="B32" s="113"/>
      <c r="C32" s="114"/>
      <c r="D32" s="115"/>
      <c r="E32" s="114"/>
      <c r="F32" s="115"/>
      <c r="G32" s="118"/>
      <c r="H32" s="115"/>
      <c r="I32" s="118"/>
      <c r="J32" s="115"/>
      <c r="K32" s="118"/>
      <c r="L32" s="157"/>
      <c r="M32" s="33"/>
      <c r="N32" s="26">
        <v>13</v>
      </c>
      <c r="O32" s="27" t="str">
        <f t="shared" si="0"/>
        <v>菅村</v>
      </c>
      <c r="P32" s="27" t="str">
        <f t="shared" si="1"/>
        <v>由香</v>
      </c>
      <c r="Q32" s="28" t="str">
        <f t="shared" si="2"/>
        <v>(熊・RKKﾙ-ﾃﾞﾝｽ)</v>
      </c>
      <c r="R32" s="3"/>
      <c r="S32" s="4"/>
      <c r="T32" s="4"/>
      <c r="U32" s="112"/>
      <c r="V32" s="113"/>
      <c r="W32" s="118"/>
      <c r="X32" s="120"/>
      <c r="Y32" s="169">
        <v>83</v>
      </c>
      <c r="Z32" s="166"/>
      <c r="AA32" s="118"/>
      <c r="AB32" s="120"/>
      <c r="AC32" s="112"/>
      <c r="AD32" s="113"/>
      <c r="AE32" s="4"/>
      <c r="AF32" s="4"/>
      <c r="AG32" s="4"/>
      <c r="AH32" s="3">
        <v>26</v>
      </c>
      <c r="AI32" s="19" t="s">
        <v>334</v>
      </c>
      <c r="AJ32" s="19" t="s">
        <v>335</v>
      </c>
      <c r="AK32" s="20" t="s">
        <v>260</v>
      </c>
      <c r="AL32" s="127"/>
      <c r="AM32" s="127"/>
      <c r="AN32" s="127"/>
      <c r="AO32" s="127"/>
      <c r="AP32" s="127"/>
    </row>
    <row r="33" spans="1:42" ht="18.75" thickBot="1">
      <c r="A33" s="112"/>
      <c r="B33" s="113"/>
      <c r="C33" s="114"/>
      <c r="D33" s="115"/>
      <c r="E33" s="114"/>
      <c r="F33" s="115"/>
      <c r="G33" s="118"/>
      <c r="H33" s="115">
        <f>IF(G33="","",VLOOKUP(G33,$N$8:$O$70,2,FALSE))</f>
      </c>
      <c r="I33" s="118"/>
      <c r="J33" s="115"/>
      <c r="K33" s="118"/>
      <c r="L33" s="115"/>
      <c r="M33" s="33"/>
      <c r="N33" s="21"/>
      <c r="O33" s="8">
        <f t="shared" si="0"/>
      </c>
      <c r="P33" s="8">
        <f t="shared" si="1"/>
      </c>
      <c r="Q33" s="9">
        <f t="shared" si="2"/>
      </c>
      <c r="R33" s="22"/>
      <c r="S33" s="23"/>
      <c r="T33" s="24"/>
      <c r="U33" s="118">
        <v>14</v>
      </c>
      <c r="V33" s="113" t="str">
        <f>IF(U33="","",VLOOKUP(U33,$N$8:$O$70,2,FALSE))</f>
        <v>末次</v>
      </c>
      <c r="W33" s="118"/>
      <c r="X33" s="120"/>
      <c r="Y33" s="114"/>
      <c r="Z33" s="113"/>
      <c r="AA33" s="118"/>
      <c r="AB33" s="120"/>
      <c r="AC33" s="112"/>
      <c r="AD33" s="113"/>
      <c r="AE33" s="4"/>
      <c r="AF33" s="4"/>
      <c r="AG33" s="4"/>
      <c r="AH33" s="3">
        <v>24</v>
      </c>
      <c r="AI33" s="19" t="s">
        <v>336</v>
      </c>
      <c r="AJ33" s="19" t="s">
        <v>337</v>
      </c>
      <c r="AK33" s="20" t="s">
        <v>338</v>
      </c>
      <c r="AL33" s="127"/>
      <c r="AM33" s="127"/>
      <c r="AN33" s="127"/>
      <c r="AO33" s="127"/>
      <c r="AP33" s="127"/>
    </row>
    <row r="34" spans="1:42" ht="18.75" thickBot="1">
      <c r="A34" s="112"/>
      <c r="B34" s="113"/>
      <c r="C34" s="114"/>
      <c r="D34" s="115"/>
      <c r="E34" s="114"/>
      <c r="F34" s="115"/>
      <c r="G34" s="167"/>
      <c r="H34" s="168"/>
      <c r="I34" s="118"/>
      <c r="J34" s="115"/>
      <c r="K34" s="118"/>
      <c r="L34" s="115"/>
      <c r="M34" s="154"/>
      <c r="N34" s="26">
        <v>14</v>
      </c>
      <c r="O34" s="27" t="str">
        <f t="shared" si="0"/>
        <v>末次</v>
      </c>
      <c r="P34" s="27" t="str">
        <f t="shared" si="1"/>
        <v>真由子</v>
      </c>
      <c r="Q34" s="28" t="str">
        <f t="shared" si="2"/>
        <v>(福・柳川高C)</v>
      </c>
      <c r="R34" s="29"/>
      <c r="S34" s="30"/>
      <c r="T34" s="31"/>
      <c r="U34" s="169">
        <v>82</v>
      </c>
      <c r="V34" s="170"/>
      <c r="W34" s="118"/>
      <c r="X34" s="120"/>
      <c r="Y34" s="114"/>
      <c r="Z34" s="113"/>
      <c r="AA34" s="118"/>
      <c r="AB34" s="120"/>
      <c r="AC34" s="112"/>
      <c r="AD34" s="113"/>
      <c r="AE34" s="4"/>
      <c r="AF34" s="4"/>
      <c r="AG34" s="4"/>
      <c r="AH34" s="3">
        <v>27</v>
      </c>
      <c r="AI34" s="19" t="s">
        <v>339</v>
      </c>
      <c r="AJ34" s="19" t="s">
        <v>340</v>
      </c>
      <c r="AK34" s="20" t="s">
        <v>341</v>
      </c>
      <c r="AL34" s="127"/>
      <c r="AM34" s="127"/>
      <c r="AN34" s="127"/>
      <c r="AO34" s="127"/>
      <c r="AP34" s="127"/>
    </row>
    <row r="35" spans="1:42" ht="18.75" thickBot="1">
      <c r="A35" s="112"/>
      <c r="B35" s="113"/>
      <c r="C35" s="114"/>
      <c r="D35" s="115"/>
      <c r="E35" s="114"/>
      <c r="F35" s="115"/>
      <c r="G35" s="118"/>
      <c r="H35" s="115"/>
      <c r="I35" s="118"/>
      <c r="J35" s="115"/>
      <c r="K35" s="155"/>
      <c r="L35" s="156">
        <f>IF(K35="","",VLOOKUP(K35,$N$8:$O$70,2,FALSE))</f>
      </c>
      <c r="M35" s="138"/>
      <c r="N35" s="7"/>
      <c r="O35" s="8">
        <f t="shared" si="0"/>
      </c>
      <c r="P35" s="8">
        <f t="shared" si="1"/>
      </c>
      <c r="Q35" s="9">
        <f t="shared" si="2"/>
      </c>
      <c r="R35" s="3"/>
      <c r="S35" s="4"/>
      <c r="T35" s="4"/>
      <c r="U35" s="118"/>
      <c r="V35" s="120"/>
      <c r="W35" s="121">
        <v>16</v>
      </c>
      <c r="X35" s="122" t="str">
        <f>IF(W35="","",VLOOKUP(W35,$N$8:$O$70,2,FALSE))</f>
        <v>横山</v>
      </c>
      <c r="Y35" s="114"/>
      <c r="Z35" s="113"/>
      <c r="AA35" s="118"/>
      <c r="AB35" s="120"/>
      <c r="AC35" s="112"/>
      <c r="AD35" s="113"/>
      <c r="AE35" s="4"/>
      <c r="AF35" s="4"/>
      <c r="AG35" s="4"/>
      <c r="AH35" s="3">
        <v>28</v>
      </c>
      <c r="AI35" s="19" t="s">
        <v>342</v>
      </c>
      <c r="AJ35" s="19" t="s">
        <v>343</v>
      </c>
      <c r="AK35" s="20" t="s">
        <v>344</v>
      </c>
      <c r="AL35" s="127"/>
      <c r="AM35" s="127"/>
      <c r="AN35" s="127"/>
      <c r="AO35" s="127"/>
      <c r="AP35" s="127"/>
    </row>
    <row r="36" spans="1:42" ht="18.75" thickBot="1">
      <c r="A36" s="112"/>
      <c r="B36" s="113"/>
      <c r="C36" s="114"/>
      <c r="D36" s="115"/>
      <c r="E36" s="116">
        <v>28</v>
      </c>
      <c r="F36" s="117" t="str">
        <f>IF(E36="","",VLOOKUP(E36,$N$8:$O$70,2,FALSE))</f>
        <v>堀内</v>
      </c>
      <c r="G36" s="118"/>
      <c r="H36" s="115"/>
      <c r="I36" s="118"/>
      <c r="J36" s="115"/>
      <c r="K36" s="167"/>
      <c r="L36" s="168"/>
      <c r="M36" s="33"/>
      <c r="N36" s="26">
        <v>15</v>
      </c>
      <c r="O36" s="27" t="str">
        <f t="shared" si="0"/>
        <v>徳丸</v>
      </c>
      <c r="P36" s="27" t="str">
        <f t="shared" si="1"/>
        <v>千晴</v>
      </c>
      <c r="Q36" s="28" t="str">
        <f t="shared" si="2"/>
        <v>(大・大分Jr）</v>
      </c>
      <c r="R36" s="3"/>
      <c r="S36" s="4"/>
      <c r="T36" s="4"/>
      <c r="U36" s="118"/>
      <c r="V36" s="120"/>
      <c r="W36" s="169">
        <v>84</v>
      </c>
      <c r="X36" s="166"/>
      <c r="Y36" s="112"/>
      <c r="Z36" s="113"/>
      <c r="AA36" s="118"/>
      <c r="AB36" s="120"/>
      <c r="AC36" s="112"/>
      <c r="AD36" s="113"/>
      <c r="AE36" s="4"/>
      <c r="AF36" s="4"/>
      <c r="AG36" s="4"/>
      <c r="AH36" s="3">
        <v>29</v>
      </c>
      <c r="AI36" s="19" t="s">
        <v>345</v>
      </c>
      <c r="AJ36" s="19" t="s">
        <v>346</v>
      </c>
      <c r="AK36" s="20" t="s">
        <v>260</v>
      </c>
      <c r="AL36" s="127"/>
      <c r="AM36" s="127"/>
      <c r="AN36" s="127"/>
      <c r="AO36" s="127"/>
      <c r="AP36" s="127"/>
    </row>
    <row r="37" spans="1:42" ht="18.75" thickBot="1">
      <c r="A37" s="112"/>
      <c r="B37" s="113"/>
      <c r="C37" s="114"/>
      <c r="D37" s="115"/>
      <c r="E37" s="165"/>
      <c r="F37" s="166"/>
      <c r="G37" s="118"/>
      <c r="H37" s="115"/>
      <c r="I37" s="118"/>
      <c r="J37" s="115">
        <f>IF(I37="","",VLOOKUP(I37,$N$8:$O$70,2,FALSE))</f>
      </c>
      <c r="K37" s="118"/>
      <c r="L37" s="115"/>
      <c r="M37" s="154"/>
      <c r="N37" s="21"/>
      <c r="O37" s="8">
        <f t="shared" si="0"/>
      </c>
      <c r="P37" s="8">
        <f t="shared" si="1"/>
      </c>
      <c r="Q37" s="9">
        <f t="shared" si="2"/>
      </c>
      <c r="R37" s="22"/>
      <c r="S37" s="23"/>
      <c r="T37" s="24"/>
      <c r="U37" s="121">
        <v>16</v>
      </c>
      <c r="V37" s="122" t="str">
        <f>IF(U37="","",VLOOKUP(U37,$N$8:$O$70,2,FALSE))</f>
        <v>横山</v>
      </c>
      <c r="W37" s="112"/>
      <c r="X37" s="113"/>
      <c r="Y37" s="112"/>
      <c r="Z37" s="113"/>
      <c r="AA37" s="118"/>
      <c r="AB37" s="120"/>
      <c r="AC37" s="112"/>
      <c r="AD37" s="113"/>
      <c r="AE37" s="4"/>
      <c r="AF37" s="4"/>
      <c r="AG37" s="4"/>
      <c r="AH37" s="3">
        <v>30</v>
      </c>
      <c r="AI37" s="19" t="s">
        <v>347</v>
      </c>
      <c r="AJ37" s="19" t="s">
        <v>348</v>
      </c>
      <c r="AK37" s="20" t="s">
        <v>349</v>
      </c>
      <c r="AL37" s="127"/>
      <c r="AM37" s="127"/>
      <c r="AN37" s="127"/>
      <c r="AO37" s="127"/>
      <c r="AP37" s="127"/>
    </row>
    <row r="38" spans="1:42" ht="18.75" thickBot="1">
      <c r="A38" s="112"/>
      <c r="B38" s="113"/>
      <c r="C38" s="114"/>
      <c r="D38" s="115"/>
      <c r="E38" s="112"/>
      <c r="F38" s="113"/>
      <c r="G38" s="118"/>
      <c r="H38" s="115"/>
      <c r="I38" s="167"/>
      <c r="J38" s="168"/>
      <c r="K38" s="118"/>
      <c r="L38" s="115"/>
      <c r="M38" s="154"/>
      <c r="N38" s="26">
        <v>16</v>
      </c>
      <c r="O38" s="27" t="str">
        <f t="shared" si="0"/>
        <v>横山</v>
      </c>
      <c r="P38" s="27" t="str">
        <f t="shared" si="1"/>
        <v>奈美</v>
      </c>
      <c r="Q38" s="81" t="str">
        <f t="shared" si="2"/>
        <v>(宮・HIRO Jr）</v>
      </c>
      <c r="R38" s="29"/>
      <c r="S38" s="30"/>
      <c r="T38" s="31"/>
      <c r="U38" s="169">
        <v>82</v>
      </c>
      <c r="V38" s="166"/>
      <c r="W38" s="112"/>
      <c r="X38" s="113"/>
      <c r="Y38" s="112"/>
      <c r="Z38" s="113"/>
      <c r="AA38" s="118"/>
      <c r="AB38" s="120"/>
      <c r="AC38" s="112"/>
      <c r="AD38" s="113"/>
      <c r="AE38" s="4"/>
      <c r="AF38" s="4"/>
      <c r="AG38" s="4"/>
      <c r="AH38" s="3">
        <v>31</v>
      </c>
      <c r="AI38" s="19" t="s">
        <v>350</v>
      </c>
      <c r="AJ38" s="19" t="s">
        <v>351</v>
      </c>
      <c r="AK38" s="20" t="s">
        <v>352</v>
      </c>
      <c r="AL38" s="127"/>
      <c r="AM38" s="127"/>
      <c r="AN38" s="127"/>
      <c r="AO38" s="127"/>
      <c r="AP38" s="127"/>
    </row>
    <row r="39" spans="1:42" ht="18.75" thickBot="1">
      <c r="A39" s="112"/>
      <c r="B39" s="113"/>
      <c r="C39" s="114"/>
      <c r="D39" s="115"/>
      <c r="E39" s="112"/>
      <c r="F39" s="113"/>
      <c r="G39" s="118"/>
      <c r="H39" s="115">
        <f>IF(G39="","",VLOOKUP(G39,$N$8:$O$70,2,FALSE))</f>
      </c>
      <c r="I39" s="118"/>
      <c r="J39" s="115"/>
      <c r="K39" s="118"/>
      <c r="L39" s="115">
        <f>IF(K39="","",VLOOKUP(K39,$N$8:$O$70,2,FALSE))</f>
      </c>
      <c r="M39" s="33"/>
      <c r="N39" s="7"/>
      <c r="O39" s="8">
        <f t="shared" si="0"/>
      </c>
      <c r="P39" s="8">
        <f t="shared" si="1"/>
      </c>
      <c r="Q39" s="9">
        <f t="shared" si="2"/>
      </c>
      <c r="R39" s="3"/>
      <c r="S39" s="4"/>
      <c r="T39" s="4"/>
      <c r="U39" s="112"/>
      <c r="V39" s="113"/>
      <c r="W39" s="112"/>
      <c r="X39" s="113"/>
      <c r="Y39" s="112"/>
      <c r="Z39" s="113"/>
      <c r="AA39" s="118"/>
      <c r="AB39" s="120"/>
      <c r="AC39" s="116">
        <v>1</v>
      </c>
      <c r="AD39" s="117" t="str">
        <f>IF(AC39="","",VLOOKUP(AC39,$N$8:$O$70,2,FALSE))</f>
        <v>須賀</v>
      </c>
      <c r="AE39" s="4"/>
      <c r="AF39" s="4"/>
      <c r="AG39" s="4"/>
      <c r="AH39" s="3">
        <v>32</v>
      </c>
      <c r="AI39" s="19" t="s">
        <v>353</v>
      </c>
      <c r="AJ39" s="19" t="s">
        <v>354</v>
      </c>
      <c r="AK39" s="20" t="s">
        <v>355</v>
      </c>
      <c r="AL39" s="127"/>
      <c r="AM39" s="127"/>
      <c r="AN39" s="127"/>
      <c r="AO39" s="127"/>
      <c r="AP39" s="127"/>
    </row>
    <row r="40" spans="1:42" ht="18.75" thickBot="1">
      <c r="A40" s="112"/>
      <c r="B40" s="113"/>
      <c r="C40" s="114"/>
      <c r="D40" s="115"/>
      <c r="E40" s="112"/>
      <c r="F40" s="113"/>
      <c r="G40" s="118"/>
      <c r="H40" s="157"/>
      <c r="I40" s="118"/>
      <c r="J40" s="115"/>
      <c r="K40" s="118"/>
      <c r="L40" s="157"/>
      <c r="M40" s="33"/>
      <c r="N40" s="26">
        <v>17</v>
      </c>
      <c r="O40" s="27" t="str">
        <f t="shared" si="0"/>
        <v>荒木</v>
      </c>
      <c r="P40" s="27" t="str">
        <f t="shared" si="1"/>
        <v>史織</v>
      </c>
      <c r="Q40" s="28" t="str">
        <f t="shared" si="2"/>
        <v>(宮・ｼ-ｶﾞｲｱTC)</v>
      </c>
      <c r="R40" s="3"/>
      <c r="S40" s="4"/>
      <c r="T40" s="4"/>
      <c r="U40" s="112"/>
      <c r="V40" s="113"/>
      <c r="W40" s="112"/>
      <c r="X40" s="113"/>
      <c r="Y40" s="112"/>
      <c r="Z40" s="113"/>
      <c r="AA40" s="118"/>
      <c r="AB40" s="120"/>
      <c r="AC40" s="174">
        <v>624663</v>
      </c>
      <c r="AD40" s="175"/>
      <c r="AE40" s="4"/>
      <c r="AF40" s="4"/>
      <c r="AG40" s="4"/>
      <c r="AH40" s="3" t="s">
        <v>257</v>
      </c>
      <c r="AI40" s="146" t="s">
        <v>356</v>
      </c>
      <c r="AJ40" s="146" t="s">
        <v>357</v>
      </c>
      <c r="AK40" s="146" t="s">
        <v>358</v>
      </c>
      <c r="AL40" s="127"/>
      <c r="AM40" s="127"/>
      <c r="AN40" s="127"/>
      <c r="AO40" s="127"/>
      <c r="AP40" s="127"/>
    </row>
    <row r="41" spans="1:42" ht="18.75" thickBot="1">
      <c r="A41" s="112"/>
      <c r="B41" s="113"/>
      <c r="C41" s="114"/>
      <c r="D41" s="115"/>
      <c r="E41" s="112"/>
      <c r="F41" s="113"/>
      <c r="G41" s="118"/>
      <c r="H41" s="115"/>
      <c r="I41" s="118"/>
      <c r="J41" s="115"/>
      <c r="K41" s="118"/>
      <c r="L41" s="115"/>
      <c r="M41" s="33"/>
      <c r="N41" s="21"/>
      <c r="O41" s="8">
        <f t="shared" si="0"/>
      </c>
      <c r="P41" s="8">
        <f t="shared" si="1"/>
      </c>
      <c r="Q41" s="9">
        <f t="shared" si="2"/>
      </c>
      <c r="R41" s="22"/>
      <c r="S41" s="23"/>
      <c r="T41" s="24"/>
      <c r="U41" s="118">
        <v>17</v>
      </c>
      <c r="V41" s="113" t="str">
        <f>IF(U41="","",VLOOKUP(U41,$N$8:$O$70,2,FALSE))</f>
        <v>荒木</v>
      </c>
      <c r="W41" s="112"/>
      <c r="X41" s="113"/>
      <c r="Y41" s="112"/>
      <c r="Z41" s="113"/>
      <c r="AA41" s="118"/>
      <c r="AB41" s="120"/>
      <c r="AC41" s="112"/>
      <c r="AD41" s="113"/>
      <c r="AE41" s="4"/>
      <c r="AF41" s="4"/>
      <c r="AG41" s="4"/>
      <c r="AH41" s="3" t="s">
        <v>261</v>
      </c>
      <c r="AI41" s="146" t="s">
        <v>34</v>
      </c>
      <c r="AJ41" s="146" t="s">
        <v>35</v>
      </c>
      <c r="AK41" s="146" t="s">
        <v>272</v>
      </c>
      <c r="AL41" s="127"/>
      <c r="AM41" s="127"/>
      <c r="AN41" s="127"/>
      <c r="AO41" s="127"/>
      <c r="AP41" s="127"/>
    </row>
    <row r="42" spans="1:42" ht="18.75" thickBot="1">
      <c r="A42" s="112"/>
      <c r="B42" s="113"/>
      <c r="C42" s="114"/>
      <c r="D42" s="115"/>
      <c r="E42" s="112"/>
      <c r="F42" s="113"/>
      <c r="G42" s="118"/>
      <c r="H42" s="115"/>
      <c r="I42" s="118"/>
      <c r="J42" s="115"/>
      <c r="K42" s="118"/>
      <c r="L42" s="115"/>
      <c r="M42" s="154"/>
      <c r="N42" s="26">
        <v>18</v>
      </c>
      <c r="O42" s="27" t="str">
        <f t="shared" si="0"/>
        <v>福留</v>
      </c>
      <c r="P42" s="27" t="str">
        <f t="shared" si="1"/>
        <v>桜子</v>
      </c>
      <c r="Q42" s="28" t="str">
        <f t="shared" si="2"/>
        <v>(鹿・白銀坂Jr）</v>
      </c>
      <c r="R42" s="29"/>
      <c r="S42" s="30"/>
      <c r="T42" s="31"/>
      <c r="U42" s="169">
        <v>81</v>
      </c>
      <c r="V42" s="170"/>
      <c r="W42" s="112"/>
      <c r="X42" s="113"/>
      <c r="Y42" s="112"/>
      <c r="Z42" s="113"/>
      <c r="AA42" s="118"/>
      <c r="AB42" s="120"/>
      <c r="AC42" s="112"/>
      <c r="AD42" s="113"/>
      <c r="AE42" s="4"/>
      <c r="AF42" s="4"/>
      <c r="AG42" s="4"/>
      <c r="AH42" s="3" t="s">
        <v>265</v>
      </c>
      <c r="AI42" s="36" t="s">
        <v>359</v>
      </c>
      <c r="AJ42" s="127" t="s">
        <v>360</v>
      </c>
      <c r="AK42" s="127" t="s">
        <v>361</v>
      </c>
      <c r="AL42" s="127"/>
      <c r="AM42" s="127"/>
      <c r="AN42" s="127"/>
      <c r="AO42" s="127"/>
      <c r="AP42" s="127"/>
    </row>
    <row r="43" spans="1:42" ht="18.75" thickBot="1">
      <c r="A43" s="112"/>
      <c r="B43" s="113"/>
      <c r="C43" s="114"/>
      <c r="D43" s="115"/>
      <c r="E43" s="112"/>
      <c r="F43" s="113"/>
      <c r="G43" s="118"/>
      <c r="H43" s="115"/>
      <c r="I43" s="118"/>
      <c r="J43" s="115"/>
      <c r="K43" s="155"/>
      <c r="L43" s="156">
        <f>IF(K43="","",VLOOKUP(K43,$N$8:$O$70,2,FALSE))</f>
      </c>
      <c r="M43" s="138"/>
      <c r="N43" s="7"/>
      <c r="O43" s="8">
        <f t="shared" si="0"/>
      </c>
      <c r="P43" s="8">
        <f t="shared" si="1"/>
      </c>
      <c r="Q43" s="9">
        <f t="shared" si="2"/>
      </c>
      <c r="R43" s="3"/>
      <c r="S43" s="4"/>
      <c r="T43" s="4"/>
      <c r="U43" s="118"/>
      <c r="V43" s="120"/>
      <c r="W43" s="112">
        <v>17</v>
      </c>
      <c r="X43" s="113" t="str">
        <f>IF(W43="","",VLOOKUP(W43,$N$8:$O$70,2,FALSE))</f>
        <v>荒木</v>
      </c>
      <c r="Y43" s="112"/>
      <c r="Z43" s="113"/>
      <c r="AA43" s="118"/>
      <c r="AB43" s="120"/>
      <c r="AC43" s="112"/>
      <c r="AD43" s="113"/>
      <c r="AE43" s="4"/>
      <c r="AF43" s="4"/>
      <c r="AG43" s="4"/>
      <c r="AH43" s="3" t="s">
        <v>269</v>
      </c>
      <c r="AI43" s="19" t="s">
        <v>362</v>
      </c>
      <c r="AJ43" s="19" t="s">
        <v>363</v>
      </c>
      <c r="AK43" s="20" t="s">
        <v>187</v>
      </c>
      <c r="AL43" s="127"/>
      <c r="AM43" s="127"/>
      <c r="AN43" s="127"/>
      <c r="AO43" s="127"/>
      <c r="AP43" s="127"/>
    </row>
    <row r="44" spans="1:42" ht="18.75" thickBot="1">
      <c r="A44" s="121">
        <v>24</v>
      </c>
      <c r="B44" s="122" t="str">
        <f>IF(A44="","",VLOOKUP(A44,$N$8:$O$70,2,FALSE))</f>
        <v>中野</v>
      </c>
      <c r="C44" s="114"/>
      <c r="D44" s="115"/>
      <c r="E44" s="112"/>
      <c r="F44" s="113"/>
      <c r="G44" s="118"/>
      <c r="H44" s="115"/>
      <c r="I44" s="118"/>
      <c r="J44" s="115"/>
      <c r="K44" s="167"/>
      <c r="L44" s="168"/>
      <c r="M44" s="33"/>
      <c r="N44" s="26">
        <v>19</v>
      </c>
      <c r="O44" s="27" t="str">
        <f t="shared" si="0"/>
        <v>日野</v>
      </c>
      <c r="P44" s="27" t="str">
        <f t="shared" si="1"/>
        <v>梨絵子</v>
      </c>
      <c r="Q44" s="28" t="str">
        <f t="shared" si="2"/>
        <v>(大・別府ｸﾗﾌﾞ）</v>
      </c>
      <c r="R44" s="3"/>
      <c r="S44" s="4"/>
      <c r="T44" s="4"/>
      <c r="U44" s="118"/>
      <c r="V44" s="120"/>
      <c r="W44" s="169">
        <v>81</v>
      </c>
      <c r="X44" s="170"/>
      <c r="Y44" s="114"/>
      <c r="Z44" s="113"/>
      <c r="AA44" s="118"/>
      <c r="AB44" s="120"/>
      <c r="AC44" s="112"/>
      <c r="AD44" s="113"/>
      <c r="AE44" s="4"/>
      <c r="AF44" s="4"/>
      <c r="AG44" s="4"/>
      <c r="AH44" s="3"/>
      <c r="AI44" s="19"/>
      <c r="AJ44" s="19"/>
      <c r="AK44" s="19"/>
      <c r="AL44" s="127"/>
      <c r="AM44" s="127"/>
      <c r="AN44" s="127"/>
      <c r="AO44" s="127"/>
      <c r="AP44" s="127"/>
    </row>
    <row r="45" spans="1:42" ht="18.75" thickBot="1">
      <c r="A45" s="165">
        <v>83</v>
      </c>
      <c r="B45" s="170"/>
      <c r="C45" s="114"/>
      <c r="D45" s="115"/>
      <c r="E45" s="112"/>
      <c r="F45" s="113"/>
      <c r="G45" s="118"/>
      <c r="H45" s="115"/>
      <c r="I45" s="118"/>
      <c r="J45" s="115">
        <f>IF(I45="","",VLOOKUP(I45,$N$8:$O$70,2,FALSE))</f>
      </c>
      <c r="K45" s="118"/>
      <c r="L45" s="115"/>
      <c r="M45" s="154"/>
      <c r="N45" s="21"/>
      <c r="O45" s="8">
        <f t="shared" si="0"/>
      </c>
      <c r="P45" s="8">
        <f t="shared" si="1"/>
      </c>
      <c r="Q45" s="9">
        <f t="shared" si="2"/>
      </c>
      <c r="R45" s="22"/>
      <c r="S45" s="23"/>
      <c r="T45" s="24"/>
      <c r="U45" s="121">
        <v>20</v>
      </c>
      <c r="V45" s="122" t="str">
        <f>IF(U45="","",VLOOKUP(U45,$N$8:$O$70,2,FALSE))</f>
        <v>前田</v>
      </c>
      <c r="W45" s="118"/>
      <c r="X45" s="120"/>
      <c r="Y45" s="114"/>
      <c r="Z45" s="113"/>
      <c r="AA45" s="118"/>
      <c r="AB45" s="120"/>
      <c r="AC45" s="112"/>
      <c r="AD45" s="113"/>
      <c r="AE45" s="4"/>
      <c r="AF45" s="4"/>
      <c r="AG45" s="4"/>
      <c r="AH45" s="3"/>
      <c r="AI45" s="19"/>
      <c r="AJ45" s="19"/>
      <c r="AK45" s="19"/>
      <c r="AL45" s="127"/>
      <c r="AM45" s="127"/>
      <c r="AN45" s="127"/>
      <c r="AO45" s="127"/>
      <c r="AP45" s="127"/>
    </row>
    <row r="46" spans="1:42" ht="18.75" thickBot="1">
      <c r="A46" s="112"/>
      <c r="B46" s="113"/>
      <c r="C46" s="114"/>
      <c r="D46" s="115"/>
      <c r="E46" s="112"/>
      <c r="F46" s="113"/>
      <c r="G46" s="118"/>
      <c r="H46" s="115"/>
      <c r="I46" s="167"/>
      <c r="J46" s="168"/>
      <c r="K46" s="118"/>
      <c r="L46" s="115"/>
      <c r="M46" s="154"/>
      <c r="N46" s="26">
        <v>20</v>
      </c>
      <c r="O46" s="27" t="str">
        <f t="shared" si="0"/>
        <v>前田</v>
      </c>
      <c r="P46" s="27" t="str">
        <f t="shared" si="1"/>
        <v>千夏</v>
      </c>
      <c r="Q46" s="28" t="str">
        <f t="shared" si="2"/>
        <v>(福･九州国際TC)</v>
      </c>
      <c r="R46" s="29"/>
      <c r="S46" s="30"/>
      <c r="T46" s="31"/>
      <c r="U46" s="169">
        <v>82</v>
      </c>
      <c r="V46" s="166"/>
      <c r="W46" s="118"/>
      <c r="X46" s="120"/>
      <c r="Y46" s="114"/>
      <c r="Z46" s="113"/>
      <c r="AA46" s="118"/>
      <c r="AB46" s="120"/>
      <c r="AC46" s="112"/>
      <c r="AD46" s="113"/>
      <c r="AE46" s="4"/>
      <c r="AF46" s="4"/>
      <c r="AG46" s="4"/>
      <c r="AH46" s="3"/>
      <c r="AI46" s="19"/>
      <c r="AJ46" s="19"/>
      <c r="AK46" s="19"/>
      <c r="AL46" s="127"/>
      <c r="AM46" s="127"/>
      <c r="AN46" s="127"/>
      <c r="AO46" s="127"/>
      <c r="AP46" s="127"/>
    </row>
    <row r="47" spans="1:42" ht="18.75" thickBot="1">
      <c r="A47" s="112"/>
      <c r="B47" s="113"/>
      <c r="C47" s="114"/>
      <c r="D47" s="115"/>
      <c r="E47" s="112"/>
      <c r="F47" s="113"/>
      <c r="G47" s="118"/>
      <c r="H47" s="115"/>
      <c r="I47" s="118"/>
      <c r="J47" s="115"/>
      <c r="K47" s="118"/>
      <c r="L47" s="115">
        <f>IF(K47="","",VLOOKUP(K47,$N$8:$O$70,2,FALSE))</f>
      </c>
      <c r="M47" s="33"/>
      <c r="N47" s="7"/>
      <c r="O47" s="8">
        <f t="shared" si="0"/>
      </c>
      <c r="P47" s="8">
        <f t="shared" si="1"/>
      </c>
      <c r="Q47" s="9">
        <f t="shared" si="2"/>
      </c>
      <c r="R47" s="3"/>
      <c r="S47" s="4"/>
      <c r="T47" s="4"/>
      <c r="U47" s="112"/>
      <c r="V47" s="113"/>
      <c r="W47" s="118"/>
      <c r="X47" s="120"/>
      <c r="Y47" s="114">
        <v>17</v>
      </c>
      <c r="Z47" s="113" t="str">
        <f>IF(Y47="","",VLOOKUP(Y47,$N$8:$O$70,2,FALSE))</f>
        <v>荒木</v>
      </c>
      <c r="AA47" s="118"/>
      <c r="AB47" s="120"/>
      <c r="AC47" s="112"/>
      <c r="AD47" s="113"/>
      <c r="AE47" s="4"/>
      <c r="AF47" s="4"/>
      <c r="AG47" s="4"/>
      <c r="AH47" s="3"/>
      <c r="AI47" s="19"/>
      <c r="AJ47" s="19"/>
      <c r="AK47" s="19"/>
      <c r="AL47" s="127"/>
      <c r="AM47" s="127"/>
      <c r="AN47" s="127"/>
      <c r="AO47" s="127"/>
      <c r="AP47" s="127"/>
    </row>
    <row r="48" spans="1:42" ht="18.75" thickBot="1">
      <c r="A48" s="112"/>
      <c r="B48" s="113"/>
      <c r="C48" s="114"/>
      <c r="D48" s="115"/>
      <c r="E48" s="112"/>
      <c r="F48" s="113"/>
      <c r="G48" s="118"/>
      <c r="H48" s="115"/>
      <c r="I48" s="118"/>
      <c r="J48" s="115"/>
      <c r="K48" s="118"/>
      <c r="L48" s="157"/>
      <c r="M48" s="33"/>
      <c r="N48" s="26">
        <v>21</v>
      </c>
      <c r="O48" s="27" t="str">
        <f t="shared" si="0"/>
        <v>宮本</v>
      </c>
      <c r="P48" s="27" t="str">
        <f t="shared" si="1"/>
        <v>萌</v>
      </c>
      <c r="Q48" s="28" t="str">
        <f t="shared" si="2"/>
        <v>(宮・延岡ﾛｲﾔﾙ）</v>
      </c>
      <c r="R48" s="29"/>
      <c r="S48" s="4"/>
      <c r="T48" s="4"/>
      <c r="U48" s="112"/>
      <c r="V48" s="113"/>
      <c r="W48" s="118"/>
      <c r="X48" s="120"/>
      <c r="Y48" s="169">
        <v>82</v>
      </c>
      <c r="Z48" s="170"/>
      <c r="AA48" s="118"/>
      <c r="AB48" s="120"/>
      <c r="AC48" s="112"/>
      <c r="AD48" s="113"/>
      <c r="AE48" s="4"/>
      <c r="AF48" s="4"/>
      <c r="AG48" s="4"/>
      <c r="AH48" s="3"/>
      <c r="AI48" s="36" t="s">
        <v>63</v>
      </c>
      <c r="AJ48" s="129"/>
      <c r="AK48" s="129"/>
      <c r="AL48" s="127"/>
      <c r="AM48" s="127"/>
      <c r="AN48" s="127"/>
      <c r="AO48" s="127"/>
      <c r="AP48" s="127"/>
    </row>
    <row r="49" spans="1:42" ht="18.75" thickBot="1">
      <c r="A49" s="112"/>
      <c r="B49" s="113"/>
      <c r="C49" s="114"/>
      <c r="D49" s="115"/>
      <c r="E49" s="112"/>
      <c r="F49" s="113"/>
      <c r="G49" s="118"/>
      <c r="H49" s="115">
        <f>IF(G49="","",VLOOKUP(G49,$N$8:$O$70,2,FALSE))</f>
      </c>
      <c r="I49" s="118"/>
      <c r="J49" s="115"/>
      <c r="K49" s="118"/>
      <c r="L49" s="115"/>
      <c r="M49" s="33"/>
      <c r="N49" s="21"/>
      <c r="O49" s="8">
        <f t="shared" si="0"/>
      </c>
      <c r="P49" s="8">
        <f t="shared" si="1"/>
      </c>
      <c r="Q49" s="9">
        <f t="shared" si="2"/>
      </c>
      <c r="R49" s="25"/>
      <c r="S49" s="23"/>
      <c r="T49" s="24"/>
      <c r="U49" s="118">
        <v>22</v>
      </c>
      <c r="V49" s="113" t="str">
        <f>IF(U49="","",VLOOKUP(U49,$N$8:$O$70,2,FALSE))</f>
        <v>重</v>
      </c>
      <c r="W49" s="118"/>
      <c r="X49" s="120"/>
      <c r="Y49" s="114"/>
      <c r="Z49" s="120"/>
      <c r="AA49" s="118"/>
      <c r="AB49" s="120"/>
      <c r="AC49" s="112"/>
      <c r="AD49" s="113"/>
      <c r="AE49" s="4"/>
      <c r="AF49" s="4"/>
      <c r="AG49" s="4"/>
      <c r="AH49" s="3"/>
      <c r="AI49" s="4"/>
      <c r="AJ49" s="4"/>
      <c r="AK49" s="4"/>
      <c r="AL49" s="127"/>
      <c r="AM49" s="127"/>
      <c r="AN49" s="127"/>
      <c r="AO49" s="127"/>
      <c r="AP49" s="127"/>
    </row>
    <row r="50" spans="1:42" ht="18.75" thickBot="1">
      <c r="A50" s="112"/>
      <c r="B50" s="113"/>
      <c r="C50" s="114"/>
      <c r="D50" s="115"/>
      <c r="E50" s="112"/>
      <c r="F50" s="113"/>
      <c r="G50" s="167"/>
      <c r="H50" s="168"/>
      <c r="I50" s="118"/>
      <c r="J50" s="115"/>
      <c r="K50" s="118"/>
      <c r="L50" s="115"/>
      <c r="M50" s="154"/>
      <c r="N50" s="26">
        <v>22</v>
      </c>
      <c r="O50" s="27" t="str">
        <f t="shared" si="0"/>
        <v>重</v>
      </c>
      <c r="P50" s="27" t="str">
        <f t="shared" si="1"/>
        <v>マリ子</v>
      </c>
      <c r="Q50" s="28" t="str">
        <f t="shared" si="2"/>
        <v>(沖・城北中）</v>
      </c>
      <c r="R50" s="29"/>
      <c r="S50" s="30"/>
      <c r="T50" s="31"/>
      <c r="U50" s="169">
        <v>83</v>
      </c>
      <c r="V50" s="170"/>
      <c r="W50" s="118"/>
      <c r="X50" s="120"/>
      <c r="Y50" s="114"/>
      <c r="Z50" s="120"/>
      <c r="AA50" s="118"/>
      <c r="AB50" s="120"/>
      <c r="AC50" s="112"/>
      <c r="AD50" s="113"/>
      <c r="AE50" s="4"/>
      <c r="AF50" s="4"/>
      <c r="AG50" s="4"/>
      <c r="AH50" s="3"/>
      <c r="AI50" s="4"/>
      <c r="AJ50" s="4"/>
      <c r="AK50" s="4"/>
      <c r="AL50" s="127"/>
      <c r="AM50" s="127"/>
      <c r="AN50" s="127"/>
      <c r="AO50" s="127"/>
      <c r="AP50" s="127"/>
    </row>
    <row r="51" spans="1:42" ht="18.75" thickBot="1">
      <c r="A51" s="112"/>
      <c r="B51" s="113"/>
      <c r="C51" s="114"/>
      <c r="D51" s="115"/>
      <c r="E51" s="112"/>
      <c r="F51" s="113"/>
      <c r="G51" s="118"/>
      <c r="H51" s="115"/>
      <c r="I51" s="118"/>
      <c r="J51" s="115"/>
      <c r="K51" s="155"/>
      <c r="L51" s="156">
        <f>IF(K51="","",VLOOKUP(K51,$N$8:$O$70,2,FALSE))</f>
      </c>
      <c r="M51" s="138"/>
      <c r="N51" s="7"/>
      <c r="O51" s="8">
        <f t="shared" si="0"/>
      </c>
      <c r="P51" s="8">
        <f t="shared" si="1"/>
      </c>
      <c r="Q51" s="9">
        <f t="shared" si="2"/>
      </c>
      <c r="R51" s="3"/>
      <c r="S51" s="4"/>
      <c r="T51" s="4"/>
      <c r="U51" s="118"/>
      <c r="V51" s="120"/>
      <c r="W51" s="121">
        <v>24</v>
      </c>
      <c r="X51" s="122" t="str">
        <f>IF(W51="","",VLOOKUP(W51,$N$8:$O$70,2,FALSE))</f>
        <v>中野</v>
      </c>
      <c r="Y51" s="114"/>
      <c r="Z51" s="120"/>
      <c r="AA51" s="118"/>
      <c r="AB51" s="120"/>
      <c r="AC51" s="112"/>
      <c r="AD51" s="113"/>
      <c r="AE51" s="4"/>
      <c r="AF51" s="4"/>
      <c r="AG51" s="4"/>
      <c r="AH51" s="3"/>
      <c r="AI51" s="4"/>
      <c r="AJ51" s="4"/>
      <c r="AK51" s="4"/>
      <c r="AL51" s="127"/>
      <c r="AM51" s="127"/>
      <c r="AN51" s="127"/>
      <c r="AO51" s="127"/>
      <c r="AP51" s="127"/>
    </row>
    <row r="52" spans="1:42" ht="18.75" thickBot="1">
      <c r="A52" s="112"/>
      <c r="B52" s="113"/>
      <c r="C52" s="114"/>
      <c r="D52" s="115"/>
      <c r="E52" s="112">
        <v>24</v>
      </c>
      <c r="F52" s="113" t="str">
        <f>IF(E52="","",VLOOKUP(E52,$N$8:$O$70,2,FALSE))</f>
        <v>中野</v>
      </c>
      <c r="G52" s="118"/>
      <c r="H52" s="115"/>
      <c r="I52" s="118"/>
      <c r="J52" s="115"/>
      <c r="K52" s="167"/>
      <c r="L52" s="168"/>
      <c r="M52" s="33"/>
      <c r="N52" s="26">
        <v>23</v>
      </c>
      <c r="O52" s="27" t="str">
        <f t="shared" si="0"/>
        <v>有田</v>
      </c>
      <c r="P52" s="27" t="str">
        <f t="shared" si="1"/>
        <v>奈央</v>
      </c>
      <c r="Q52" s="28" t="str">
        <f t="shared" si="2"/>
        <v>(長・ﾄﾚﾃﾞｨｱTC）</v>
      </c>
      <c r="R52" s="3"/>
      <c r="S52" s="4"/>
      <c r="T52" s="4"/>
      <c r="U52" s="118"/>
      <c r="V52" s="120"/>
      <c r="W52" s="169">
        <v>80</v>
      </c>
      <c r="X52" s="166"/>
      <c r="Y52" s="118"/>
      <c r="Z52" s="120"/>
      <c r="AA52" s="118"/>
      <c r="AB52" s="120"/>
      <c r="AC52" s="112"/>
      <c r="AD52" s="113"/>
      <c r="AE52" s="4"/>
      <c r="AF52" s="4"/>
      <c r="AG52" s="4"/>
      <c r="AH52" s="3"/>
      <c r="AI52" s="4"/>
      <c r="AJ52" s="4"/>
      <c r="AK52" s="4"/>
      <c r="AL52" s="127"/>
      <c r="AM52" s="127"/>
      <c r="AN52" s="127"/>
      <c r="AO52" s="127"/>
      <c r="AP52" s="127"/>
    </row>
    <row r="53" spans="1:42" ht="18.75" thickBot="1">
      <c r="A53" s="112"/>
      <c r="B53" s="113"/>
      <c r="C53" s="114"/>
      <c r="D53" s="115"/>
      <c r="E53" s="169"/>
      <c r="F53" s="166"/>
      <c r="G53" s="118"/>
      <c r="H53" s="115"/>
      <c r="I53" s="118"/>
      <c r="J53" s="115">
        <f>IF(I53="","",VLOOKUP(I53,$N$8:$O$70,2,FALSE))</f>
      </c>
      <c r="K53" s="118"/>
      <c r="L53" s="115"/>
      <c r="M53" s="154"/>
      <c r="N53" s="21"/>
      <c r="O53" s="8">
        <f t="shared" si="0"/>
      </c>
      <c r="P53" s="8">
        <f t="shared" si="1"/>
      </c>
      <c r="Q53" s="9">
        <f t="shared" si="2"/>
      </c>
      <c r="R53" s="22"/>
      <c r="S53" s="23"/>
      <c r="T53" s="24"/>
      <c r="U53" s="121">
        <v>24</v>
      </c>
      <c r="V53" s="122" t="str">
        <f>IF(U53="","",VLOOKUP(U53,$N$8:$O$70,2,FALSE))</f>
        <v>中野</v>
      </c>
      <c r="W53" s="112"/>
      <c r="X53" s="113"/>
      <c r="Y53" s="118"/>
      <c r="Z53" s="120"/>
      <c r="AA53" s="118"/>
      <c r="AB53" s="120"/>
      <c r="AC53" s="112"/>
      <c r="AD53" s="113"/>
      <c r="AE53" s="4"/>
      <c r="AF53" s="4"/>
      <c r="AG53" s="4"/>
      <c r="AH53" s="3"/>
      <c r="AI53" s="4"/>
      <c r="AJ53" s="4"/>
      <c r="AK53" s="4"/>
      <c r="AL53" s="127"/>
      <c r="AM53" s="127"/>
      <c r="AN53" s="127"/>
      <c r="AO53" s="127"/>
      <c r="AP53" s="127"/>
    </row>
    <row r="54" spans="1:42" ht="18.75" thickBot="1">
      <c r="A54" s="112"/>
      <c r="B54" s="113"/>
      <c r="C54" s="114"/>
      <c r="D54" s="115"/>
      <c r="E54" s="114"/>
      <c r="F54" s="115"/>
      <c r="G54" s="118"/>
      <c r="H54" s="115"/>
      <c r="I54" s="167"/>
      <c r="J54" s="168"/>
      <c r="K54" s="118"/>
      <c r="L54" s="115"/>
      <c r="M54" s="154"/>
      <c r="N54" s="26">
        <v>24</v>
      </c>
      <c r="O54" s="27" t="str">
        <f t="shared" si="0"/>
        <v>中野</v>
      </c>
      <c r="P54" s="27" t="str">
        <f t="shared" si="1"/>
        <v>美優</v>
      </c>
      <c r="Q54" s="28" t="str">
        <f t="shared" si="2"/>
        <v>(熊・RKKﾙｰﾃﾞﾝｽTC)</v>
      </c>
      <c r="R54" s="29"/>
      <c r="S54" s="30"/>
      <c r="T54" s="31"/>
      <c r="U54" s="169">
        <v>84</v>
      </c>
      <c r="V54" s="166"/>
      <c r="W54" s="112"/>
      <c r="X54" s="113"/>
      <c r="Y54" s="118"/>
      <c r="Z54" s="120"/>
      <c r="AA54" s="118"/>
      <c r="AB54" s="120"/>
      <c r="AC54" s="112"/>
      <c r="AD54" s="113"/>
      <c r="AE54" s="4"/>
      <c r="AF54" s="4"/>
      <c r="AG54" s="4"/>
      <c r="AH54" s="3"/>
      <c r="AI54" s="4"/>
      <c r="AJ54" s="4"/>
      <c r="AK54" s="4"/>
      <c r="AL54" s="127"/>
      <c r="AM54" s="127"/>
      <c r="AN54" s="127"/>
      <c r="AO54" s="127"/>
      <c r="AP54" s="127"/>
    </row>
    <row r="55" spans="1:42" ht="18.75" thickBot="1">
      <c r="A55" s="112"/>
      <c r="B55" s="113"/>
      <c r="C55" s="114"/>
      <c r="D55" s="115"/>
      <c r="E55" s="114"/>
      <c r="F55" s="115"/>
      <c r="G55" s="118"/>
      <c r="H55" s="115">
        <f>IF(G55="","",VLOOKUP(G55,$N$8:$O$70,2,FALSE))</f>
      </c>
      <c r="I55" s="118"/>
      <c r="J55" s="115"/>
      <c r="K55" s="118"/>
      <c r="L55" s="115">
        <f>IF(K55="","",VLOOKUP(K55,$N$8:$O$70,2,FALSE))</f>
      </c>
      <c r="M55" s="33"/>
      <c r="N55" s="7"/>
      <c r="O55" s="8">
        <f t="shared" si="0"/>
      </c>
      <c r="P55" s="8">
        <f t="shared" si="1"/>
      </c>
      <c r="Q55" s="9">
        <f t="shared" si="2"/>
      </c>
      <c r="R55" s="3"/>
      <c r="S55" s="4"/>
      <c r="T55" s="4"/>
      <c r="U55" s="112"/>
      <c r="V55" s="113"/>
      <c r="W55" s="112"/>
      <c r="X55" s="113"/>
      <c r="Y55" s="118"/>
      <c r="Z55" s="120"/>
      <c r="AA55" s="121">
        <v>32</v>
      </c>
      <c r="AB55" s="122" t="str">
        <f>IF(AA55="","",VLOOKUP(AA55,$N$8:$O$70,2,FALSE))</f>
        <v>重藤</v>
      </c>
      <c r="AC55" s="112"/>
      <c r="AD55" s="113"/>
      <c r="AE55" s="4"/>
      <c r="AF55" s="4"/>
      <c r="AG55" s="4"/>
      <c r="AH55" s="3"/>
      <c r="AI55" s="4"/>
      <c r="AJ55" s="4"/>
      <c r="AK55" s="4"/>
      <c r="AL55" s="127"/>
      <c r="AM55" s="127"/>
      <c r="AN55" s="127"/>
      <c r="AO55" s="127"/>
      <c r="AP55" s="127"/>
    </row>
    <row r="56" spans="1:42" ht="18.75" thickBot="1">
      <c r="A56" s="112"/>
      <c r="B56" s="113"/>
      <c r="C56" s="114"/>
      <c r="D56" s="115"/>
      <c r="E56" s="114"/>
      <c r="F56" s="115"/>
      <c r="G56" s="118"/>
      <c r="H56" s="157"/>
      <c r="I56" s="118"/>
      <c r="J56" s="115"/>
      <c r="K56" s="118"/>
      <c r="L56" s="157"/>
      <c r="M56" s="33"/>
      <c r="N56" s="26">
        <v>25</v>
      </c>
      <c r="O56" s="27" t="str">
        <f t="shared" si="0"/>
        <v>池田</v>
      </c>
      <c r="P56" s="27" t="str">
        <f t="shared" si="1"/>
        <v>法子</v>
      </c>
      <c r="Q56" s="28" t="str">
        <f t="shared" si="2"/>
        <v>(鹿・ｴｱﾎﾟｰﾄTC）</v>
      </c>
      <c r="R56" s="3"/>
      <c r="S56" s="4"/>
      <c r="T56" s="4"/>
      <c r="U56" s="112"/>
      <c r="V56" s="113"/>
      <c r="W56" s="112"/>
      <c r="X56" s="113"/>
      <c r="Y56" s="118"/>
      <c r="Z56" s="120"/>
      <c r="AA56" s="169">
        <v>81</v>
      </c>
      <c r="AB56" s="166"/>
      <c r="AC56" s="112"/>
      <c r="AD56" s="113"/>
      <c r="AE56" s="4"/>
      <c r="AF56" s="4"/>
      <c r="AG56" s="4"/>
      <c r="AH56" s="3"/>
      <c r="AI56" s="4"/>
      <c r="AJ56" s="4"/>
      <c r="AK56" s="4"/>
      <c r="AL56" s="127"/>
      <c r="AM56" s="127"/>
      <c r="AN56" s="127"/>
      <c r="AO56" s="127"/>
      <c r="AP56" s="127"/>
    </row>
    <row r="57" spans="1:42" ht="18.75" thickBot="1">
      <c r="A57" s="112"/>
      <c r="B57" s="113"/>
      <c r="C57" s="114"/>
      <c r="D57" s="115"/>
      <c r="E57" s="114"/>
      <c r="F57" s="115"/>
      <c r="G57" s="118"/>
      <c r="H57" s="115"/>
      <c r="I57" s="118"/>
      <c r="J57" s="115"/>
      <c r="K57" s="118"/>
      <c r="L57" s="115"/>
      <c r="M57" s="33"/>
      <c r="N57" s="21"/>
      <c r="O57" s="8">
        <f t="shared" si="0"/>
      </c>
      <c r="P57" s="8">
        <f t="shared" si="1"/>
      </c>
      <c r="Q57" s="9">
        <f t="shared" si="2"/>
      </c>
      <c r="R57" s="22"/>
      <c r="S57" s="23"/>
      <c r="T57" s="24"/>
      <c r="U57" s="118">
        <v>25</v>
      </c>
      <c r="V57" s="113" t="str">
        <f>IF(U57="","",VLOOKUP(U57,$N$8:$O$70,2,FALSE))</f>
        <v>池田</v>
      </c>
      <c r="W57" s="112"/>
      <c r="X57" s="113"/>
      <c r="Y57" s="118"/>
      <c r="Z57" s="120"/>
      <c r="AA57" s="112"/>
      <c r="AB57" s="113"/>
      <c r="AC57" s="112"/>
      <c r="AD57" s="113"/>
      <c r="AE57" s="4"/>
      <c r="AF57" s="4"/>
      <c r="AG57" s="4"/>
      <c r="AH57" s="3"/>
      <c r="AI57" s="4"/>
      <c r="AJ57" s="4"/>
      <c r="AK57" s="3"/>
      <c r="AL57" s="127"/>
      <c r="AM57" s="127"/>
      <c r="AN57" s="127"/>
      <c r="AO57" s="127"/>
      <c r="AP57" s="127"/>
    </row>
    <row r="58" spans="1:42" ht="18.75" thickBot="1">
      <c r="A58" s="112"/>
      <c r="B58" s="113"/>
      <c r="C58" s="114"/>
      <c r="D58" s="115"/>
      <c r="E58" s="114"/>
      <c r="F58" s="115"/>
      <c r="G58" s="118"/>
      <c r="H58" s="115"/>
      <c r="I58" s="118"/>
      <c r="J58" s="115"/>
      <c r="K58" s="118"/>
      <c r="L58" s="115"/>
      <c r="M58" s="154"/>
      <c r="N58" s="26">
        <v>26</v>
      </c>
      <c r="O58" s="27" t="str">
        <f t="shared" si="0"/>
        <v>徳田</v>
      </c>
      <c r="P58" s="27" t="str">
        <f t="shared" si="1"/>
        <v>亜美</v>
      </c>
      <c r="Q58" s="28" t="str">
        <f t="shared" si="2"/>
        <v>(佐・佐賀GTC）</v>
      </c>
      <c r="R58" s="29"/>
      <c r="S58" s="30"/>
      <c r="T58" s="31"/>
      <c r="U58" s="169">
        <v>86</v>
      </c>
      <c r="V58" s="170"/>
      <c r="W58" s="112"/>
      <c r="X58" s="113"/>
      <c r="Y58" s="118"/>
      <c r="Z58" s="120"/>
      <c r="AA58" s="112"/>
      <c r="AB58" s="113"/>
      <c r="AC58" s="112"/>
      <c r="AD58" s="113"/>
      <c r="AE58" s="4"/>
      <c r="AF58" s="4"/>
      <c r="AG58" s="4"/>
      <c r="AH58" s="3"/>
      <c r="AI58" s="4"/>
      <c r="AJ58" s="4"/>
      <c r="AK58" s="3"/>
      <c r="AL58" s="127"/>
      <c r="AM58" s="127"/>
      <c r="AN58" s="127"/>
      <c r="AO58" s="127"/>
      <c r="AP58" s="127"/>
    </row>
    <row r="59" spans="1:42" ht="18.75" thickBot="1">
      <c r="A59" s="112"/>
      <c r="B59" s="113"/>
      <c r="C59" s="114"/>
      <c r="D59" s="115"/>
      <c r="E59" s="114"/>
      <c r="F59" s="115"/>
      <c r="G59" s="118"/>
      <c r="H59" s="115"/>
      <c r="I59" s="118"/>
      <c r="J59" s="115"/>
      <c r="K59" s="155"/>
      <c r="L59" s="156">
        <f>IF(K59="","",VLOOKUP(K59,$N$8:$O$70,2,FALSE))</f>
      </c>
      <c r="M59" s="138"/>
      <c r="N59" s="7"/>
      <c r="O59" s="8">
        <f t="shared" si="0"/>
      </c>
      <c r="P59" s="8">
        <f t="shared" si="1"/>
      </c>
      <c r="Q59" s="9">
        <f t="shared" si="2"/>
      </c>
      <c r="R59" s="3"/>
      <c r="S59" s="4"/>
      <c r="T59" s="4"/>
      <c r="U59" s="118"/>
      <c r="V59" s="120"/>
      <c r="W59" s="112">
        <v>28</v>
      </c>
      <c r="X59" s="113" t="str">
        <f>IF(W59="","",VLOOKUP(W59,$N$8:$O$70,2,FALSE))</f>
        <v>堀内</v>
      </c>
      <c r="Y59" s="118"/>
      <c r="Z59" s="120"/>
      <c r="AA59" s="112"/>
      <c r="AB59" s="113"/>
      <c r="AC59" s="112"/>
      <c r="AD59" s="113"/>
      <c r="AE59" s="4"/>
      <c r="AF59" s="4"/>
      <c r="AG59" s="4"/>
      <c r="AH59" s="3"/>
      <c r="AI59" s="4"/>
      <c r="AJ59" s="4"/>
      <c r="AK59" s="3"/>
      <c r="AL59" s="127"/>
      <c r="AM59" s="127"/>
      <c r="AN59" s="127"/>
      <c r="AO59" s="127"/>
      <c r="AP59" s="127"/>
    </row>
    <row r="60" spans="1:42" ht="18.75" thickBot="1">
      <c r="A60" s="112"/>
      <c r="B60" s="113"/>
      <c r="C60" s="116">
        <v>24</v>
      </c>
      <c r="D60" s="117" t="str">
        <f>IF(C60="","",VLOOKUP(C60,$N$8:$O$70,2,FALSE))</f>
        <v>中野</v>
      </c>
      <c r="E60" s="114"/>
      <c r="F60" s="115"/>
      <c r="G60" s="118"/>
      <c r="H60" s="115"/>
      <c r="I60" s="118"/>
      <c r="J60" s="115"/>
      <c r="K60" s="167"/>
      <c r="L60" s="168"/>
      <c r="M60" s="33"/>
      <c r="N60" s="26">
        <v>27</v>
      </c>
      <c r="O60" s="27" t="str">
        <f t="shared" si="0"/>
        <v>田崎</v>
      </c>
      <c r="P60" s="27" t="str">
        <f t="shared" si="1"/>
        <v>千茶</v>
      </c>
      <c r="Q60" s="28" t="str">
        <f t="shared" si="2"/>
        <v>(熊・八代LTC）</v>
      </c>
      <c r="R60" s="3"/>
      <c r="S60" s="4"/>
      <c r="T60" s="4"/>
      <c r="U60" s="118"/>
      <c r="V60" s="120"/>
      <c r="W60" s="169">
        <v>85</v>
      </c>
      <c r="X60" s="170"/>
      <c r="Y60" s="114"/>
      <c r="Z60" s="120"/>
      <c r="AA60" s="112"/>
      <c r="AB60" s="113"/>
      <c r="AC60" s="112"/>
      <c r="AD60" s="113"/>
      <c r="AE60" s="4"/>
      <c r="AF60" s="4"/>
      <c r="AG60" s="4"/>
      <c r="AH60" s="3"/>
      <c r="AI60" s="4"/>
      <c r="AJ60" s="4"/>
      <c r="AK60" s="3"/>
      <c r="AL60" s="127"/>
      <c r="AM60" s="127"/>
      <c r="AN60" s="127"/>
      <c r="AO60" s="127"/>
      <c r="AP60" s="127"/>
    </row>
    <row r="61" spans="1:42" ht="18.75" thickBot="1">
      <c r="A61" s="112"/>
      <c r="B61" s="113"/>
      <c r="C61" s="165">
        <v>82</v>
      </c>
      <c r="D61" s="170"/>
      <c r="E61" s="114"/>
      <c r="F61" s="115"/>
      <c r="G61" s="118"/>
      <c r="H61" s="115"/>
      <c r="I61" s="118"/>
      <c r="J61" s="115">
        <f>IF(I61="","",VLOOKUP(I61,$N$8:$O$70,2,FALSE))</f>
      </c>
      <c r="K61" s="118"/>
      <c r="L61" s="115"/>
      <c r="M61" s="154"/>
      <c r="N61" s="21"/>
      <c r="O61" s="8">
        <f t="shared" si="0"/>
      </c>
      <c r="P61" s="8">
        <f t="shared" si="1"/>
      </c>
      <c r="Q61" s="9">
        <f t="shared" si="2"/>
      </c>
      <c r="R61" s="22"/>
      <c r="S61" s="23"/>
      <c r="T61" s="24"/>
      <c r="U61" s="121">
        <v>28</v>
      </c>
      <c r="V61" s="122" t="str">
        <f>IF(U61="","",VLOOKUP(U61,$N$8:$O$70,2,FALSE))</f>
        <v>堀内</v>
      </c>
      <c r="W61" s="118"/>
      <c r="X61" s="120"/>
      <c r="Y61" s="114"/>
      <c r="Z61" s="120"/>
      <c r="AA61" s="112"/>
      <c r="AB61" s="113"/>
      <c r="AC61" s="112"/>
      <c r="AD61" s="113"/>
      <c r="AE61" s="4"/>
      <c r="AF61" s="4"/>
      <c r="AG61" s="4"/>
      <c r="AH61" s="3"/>
      <c r="AI61" s="4"/>
      <c r="AJ61" s="4"/>
      <c r="AK61" s="3"/>
      <c r="AL61" s="127"/>
      <c r="AM61" s="127"/>
      <c r="AN61" s="127"/>
      <c r="AO61" s="127"/>
      <c r="AP61" s="127"/>
    </row>
    <row r="62" spans="1:42" ht="18.75" thickBot="1">
      <c r="A62" s="112"/>
      <c r="B62" s="113"/>
      <c r="C62" s="112"/>
      <c r="D62" s="113"/>
      <c r="E62" s="114"/>
      <c r="F62" s="115"/>
      <c r="G62" s="118"/>
      <c r="H62" s="115"/>
      <c r="I62" s="167"/>
      <c r="J62" s="168"/>
      <c r="K62" s="118"/>
      <c r="L62" s="115"/>
      <c r="M62" s="154"/>
      <c r="N62" s="26">
        <v>28</v>
      </c>
      <c r="O62" s="27" t="str">
        <f t="shared" si="0"/>
        <v>堀内</v>
      </c>
      <c r="P62" s="27" t="str">
        <f t="shared" si="1"/>
        <v>綾乃</v>
      </c>
      <c r="Q62" s="28" t="str">
        <f t="shared" si="2"/>
        <v>(福・岩田屋TS)</v>
      </c>
      <c r="R62" s="29"/>
      <c r="S62" s="30"/>
      <c r="T62" s="31"/>
      <c r="U62" s="169">
        <v>86</v>
      </c>
      <c r="V62" s="166"/>
      <c r="W62" s="118"/>
      <c r="X62" s="120"/>
      <c r="Y62" s="114"/>
      <c r="Z62" s="120"/>
      <c r="AA62" s="112"/>
      <c r="AB62" s="113"/>
      <c r="AC62" s="112"/>
      <c r="AD62" s="113"/>
      <c r="AE62" s="4"/>
      <c r="AF62" s="4"/>
      <c r="AG62" s="4"/>
      <c r="AH62" s="3"/>
      <c r="AI62" s="4"/>
      <c r="AJ62" s="4"/>
      <c r="AK62" s="3"/>
      <c r="AL62" s="127"/>
      <c r="AM62" s="127"/>
      <c r="AN62" s="127"/>
      <c r="AO62" s="127"/>
      <c r="AP62" s="127"/>
    </row>
    <row r="63" spans="1:42" ht="18.75" thickBot="1">
      <c r="A63" s="112"/>
      <c r="B63" s="113"/>
      <c r="C63" s="112"/>
      <c r="D63" s="113"/>
      <c r="E63" s="114"/>
      <c r="F63" s="115"/>
      <c r="G63" s="118"/>
      <c r="H63" s="115"/>
      <c r="I63" s="118"/>
      <c r="J63" s="115"/>
      <c r="K63" s="118"/>
      <c r="L63" s="115">
        <f>IF(K63="","",VLOOKUP(K63,$N$8:$O$70,2,FALSE))</f>
      </c>
      <c r="M63" s="33"/>
      <c r="N63" s="7"/>
      <c r="O63" s="8">
        <f t="shared" si="0"/>
      </c>
      <c r="P63" s="8">
        <f t="shared" si="1"/>
      </c>
      <c r="Q63" s="9">
        <f t="shared" si="2"/>
      </c>
      <c r="R63" s="3"/>
      <c r="S63" s="4"/>
      <c r="T63" s="4"/>
      <c r="U63" s="112"/>
      <c r="V63" s="113"/>
      <c r="W63" s="118"/>
      <c r="X63" s="120"/>
      <c r="Y63" s="116">
        <v>32</v>
      </c>
      <c r="Z63" s="122" t="str">
        <f>IF(Y63="","",VLOOKUP(Y63,$N$8:$O$70,2,FALSE))</f>
        <v>重藤</v>
      </c>
      <c r="AA63" s="112"/>
      <c r="AB63" s="113"/>
      <c r="AC63" s="112"/>
      <c r="AD63" s="113"/>
      <c r="AE63" s="4"/>
      <c r="AF63" s="4"/>
      <c r="AG63" s="4"/>
      <c r="AH63" s="3"/>
      <c r="AI63" s="4"/>
      <c r="AJ63" s="4"/>
      <c r="AK63" s="3"/>
      <c r="AL63" s="127"/>
      <c r="AM63" s="127"/>
      <c r="AN63" s="127"/>
      <c r="AO63" s="127"/>
      <c r="AP63" s="127"/>
    </row>
    <row r="64" spans="1:42" ht="18.75" thickBot="1">
      <c r="A64" s="112"/>
      <c r="B64" s="113"/>
      <c r="C64" s="112"/>
      <c r="D64" s="113"/>
      <c r="E64" s="114"/>
      <c r="F64" s="115"/>
      <c r="G64" s="118"/>
      <c r="H64" s="115"/>
      <c r="I64" s="118"/>
      <c r="J64" s="115"/>
      <c r="K64" s="118"/>
      <c r="L64" s="157"/>
      <c r="M64" s="33"/>
      <c r="N64" s="26">
        <v>29</v>
      </c>
      <c r="O64" s="27" t="str">
        <f t="shared" si="0"/>
        <v>藤川</v>
      </c>
      <c r="P64" s="27" t="str">
        <f t="shared" si="1"/>
        <v>遥</v>
      </c>
      <c r="Q64" s="28" t="str">
        <f t="shared" si="2"/>
        <v>(佐・佐賀GTC）</v>
      </c>
      <c r="R64" s="3"/>
      <c r="S64" s="4"/>
      <c r="T64" s="4"/>
      <c r="U64" s="112"/>
      <c r="V64" s="113"/>
      <c r="W64" s="118"/>
      <c r="X64" s="120"/>
      <c r="Y64" s="169">
        <v>82</v>
      </c>
      <c r="Z64" s="166"/>
      <c r="AA64" s="112"/>
      <c r="AB64" s="113"/>
      <c r="AC64" s="112"/>
      <c r="AD64" s="113"/>
      <c r="AE64" s="4"/>
      <c r="AF64" s="4"/>
      <c r="AG64" s="4"/>
      <c r="AH64" s="3"/>
      <c r="AI64" s="4"/>
      <c r="AJ64" s="4"/>
      <c r="AK64" s="3"/>
      <c r="AL64" s="127"/>
      <c r="AM64" s="127"/>
      <c r="AN64" s="127"/>
      <c r="AO64" s="127"/>
      <c r="AP64" s="127"/>
    </row>
    <row r="65" spans="1:42" ht="18.75" thickBot="1">
      <c r="A65" s="112"/>
      <c r="B65" s="113"/>
      <c r="C65" s="112"/>
      <c r="D65" s="113"/>
      <c r="E65" s="114"/>
      <c r="F65" s="115"/>
      <c r="G65" s="118"/>
      <c r="H65" s="115">
        <f>IF(G65="","",VLOOKUP(G65,$N$8:$O$70,2,FALSE))</f>
      </c>
      <c r="I65" s="118"/>
      <c r="J65" s="115"/>
      <c r="K65" s="118"/>
      <c r="L65" s="115"/>
      <c r="M65" s="33"/>
      <c r="N65" s="21"/>
      <c r="O65" s="8">
        <f t="shared" si="0"/>
      </c>
      <c r="P65" s="8">
        <f t="shared" si="1"/>
      </c>
      <c r="Q65" s="9">
        <f t="shared" si="2"/>
      </c>
      <c r="R65" s="22"/>
      <c r="S65" s="23"/>
      <c r="T65" s="24"/>
      <c r="U65" s="118">
        <v>30</v>
      </c>
      <c r="V65" s="113" t="str">
        <f>IF(U65="","",VLOOKUP(U65,$N$8:$O$70,2,FALSE))</f>
        <v>川村</v>
      </c>
      <c r="W65" s="118"/>
      <c r="X65" s="120"/>
      <c r="Y65" s="114"/>
      <c r="Z65" s="113"/>
      <c r="AA65" s="112"/>
      <c r="AB65" s="113"/>
      <c r="AC65" s="112"/>
      <c r="AD65" s="113"/>
      <c r="AE65" s="4"/>
      <c r="AF65" s="4"/>
      <c r="AG65" s="4"/>
      <c r="AH65" s="3"/>
      <c r="AI65" s="4"/>
      <c r="AJ65" s="4"/>
      <c r="AK65" s="3"/>
      <c r="AL65" s="127"/>
      <c r="AM65" s="127"/>
      <c r="AN65" s="127"/>
      <c r="AO65" s="127"/>
      <c r="AP65" s="127"/>
    </row>
    <row r="66" spans="1:42" ht="18.75" thickBot="1">
      <c r="A66" s="112"/>
      <c r="B66" s="113"/>
      <c r="C66" s="112"/>
      <c r="D66" s="113"/>
      <c r="E66" s="114"/>
      <c r="F66" s="115"/>
      <c r="G66" s="167"/>
      <c r="H66" s="168"/>
      <c r="I66" s="118"/>
      <c r="J66" s="115"/>
      <c r="K66" s="118"/>
      <c r="L66" s="115"/>
      <c r="M66" s="154"/>
      <c r="N66" s="26">
        <v>30</v>
      </c>
      <c r="O66" s="27" t="str">
        <f t="shared" si="0"/>
        <v>川村</v>
      </c>
      <c r="P66" s="27" t="str">
        <f t="shared" si="1"/>
        <v>麻衣</v>
      </c>
      <c r="Q66" s="28" t="str">
        <f t="shared" si="2"/>
        <v>(鹿・知覧ﾃﾆｽの森)</v>
      </c>
      <c r="R66" s="29"/>
      <c r="S66" s="30"/>
      <c r="T66" s="31"/>
      <c r="U66" s="169">
        <v>97</v>
      </c>
      <c r="V66" s="170"/>
      <c r="W66" s="118"/>
      <c r="X66" s="120"/>
      <c r="Y66" s="114"/>
      <c r="Z66" s="113"/>
      <c r="AA66" s="112"/>
      <c r="AB66" s="113"/>
      <c r="AC66" s="112"/>
      <c r="AD66" s="113"/>
      <c r="AE66" s="4"/>
      <c r="AF66" s="4"/>
      <c r="AG66" s="4"/>
      <c r="AH66" s="3"/>
      <c r="AI66" s="4"/>
      <c r="AJ66" s="4"/>
      <c r="AK66" s="3"/>
      <c r="AL66" s="127"/>
      <c r="AM66" s="127"/>
      <c r="AN66" s="127"/>
      <c r="AO66" s="127"/>
      <c r="AP66" s="127"/>
    </row>
    <row r="67" spans="1:42" ht="18.75" thickBot="1">
      <c r="A67" s="112"/>
      <c r="B67" s="113"/>
      <c r="C67" s="112"/>
      <c r="D67" s="113"/>
      <c r="E67" s="114"/>
      <c r="F67" s="115"/>
      <c r="G67" s="118"/>
      <c r="H67" s="115"/>
      <c r="I67" s="118"/>
      <c r="J67" s="115"/>
      <c r="K67" s="155"/>
      <c r="L67" s="156">
        <f>IF(K67="","",VLOOKUP(K67,$N$8:$O$70,2,FALSE))</f>
      </c>
      <c r="M67" s="138"/>
      <c r="N67" s="7"/>
      <c r="O67" s="8">
        <f t="shared" si="0"/>
      </c>
      <c r="P67" s="8">
        <f t="shared" si="1"/>
      </c>
      <c r="Q67" s="9">
        <f t="shared" si="2"/>
      </c>
      <c r="R67" s="3"/>
      <c r="S67" s="4"/>
      <c r="T67" s="4"/>
      <c r="U67" s="118"/>
      <c r="V67" s="120"/>
      <c r="W67" s="121">
        <v>32</v>
      </c>
      <c r="X67" s="122" t="str">
        <f>IF(W67="","",VLOOKUP(W67,$N$8:$O$70,2,FALSE))</f>
        <v>重藤</v>
      </c>
      <c r="Y67" s="114"/>
      <c r="Z67" s="113"/>
      <c r="AA67" s="112"/>
      <c r="AB67" s="113"/>
      <c r="AC67" s="112"/>
      <c r="AD67" s="113"/>
      <c r="AE67" s="4"/>
      <c r="AF67" s="4"/>
      <c r="AG67" s="4"/>
      <c r="AH67" s="3"/>
      <c r="AI67" s="4"/>
      <c r="AJ67" s="4"/>
      <c r="AK67" s="3"/>
      <c r="AL67" s="127"/>
      <c r="AM67" s="127"/>
      <c r="AN67" s="127"/>
      <c r="AO67" s="127"/>
      <c r="AP67" s="127"/>
    </row>
    <row r="68" spans="1:42" ht="18.75" thickBot="1">
      <c r="A68" s="112"/>
      <c r="B68" s="113"/>
      <c r="C68" s="112"/>
      <c r="D68" s="113"/>
      <c r="E68" s="116">
        <v>5</v>
      </c>
      <c r="F68" s="117" t="str">
        <f>IF(E68="","",VLOOKUP(E68,$N$8:$O$70,2,FALSE))</f>
        <v>三谷</v>
      </c>
      <c r="G68" s="118"/>
      <c r="H68" s="115"/>
      <c r="I68" s="118"/>
      <c r="J68" s="115"/>
      <c r="K68" s="167"/>
      <c r="L68" s="168"/>
      <c r="M68" s="33"/>
      <c r="N68" s="26">
        <v>31</v>
      </c>
      <c r="O68" s="27" t="str">
        <f t="shared" si="0"/>
        <v>大串</v>
      </c>
      <c r="P68" s="27" t="str">
        <f t="shared" si="1"/>
        <v>優紀</v>
      </c>
      <c r="Q68" s="28" t="str">
        <f t="shared" si="2"/>
        <v>(長・SNTC）</v>
      </c>
      <c r="R68" s="3"/>
      <c r="S68" s="4"/>
      <c r="T68" s="4"/>
      <c r="U68" s="118"/>
      <c r="V68" s="120"/>
      <c r="W68" s="169">
        <v>80</v>
      </c>
      <c r="X68" s="166"/>
      <c r="Y68" s="112"/>
      <c r="Z68" s="113"/>
      <c r="AA68" s="112"/>
      <c r="AB68" s="113"/>
      <c r="AC68" s="112"/>
      <c r="AD68" s="113"/>
      <c r="AE68" s="4"/>
      <c r="AF68" s="4"/>
      <c r="AG68" s="4"/>
      <c r="AH68" s="3"/>
      <c r="AI68" s="4"/>
      <c r="AJ68" s="4"/>
      <c r="AK68" s="3"/>
      <c r="AL68" s="127"/>
      <c r="AM68" s="127"/>
      <c r="AN68" s="127"/>
      <c r="AO68" s="127"/>
      <c r="AP68" s="127"/>
    </row>
    <row r="69" spans="1:42" ht="18.75" thickBot="1">
      <c r="A69" s="112"/>
      <c r="B69" s="113"/>
      <c r="C69" s="112"/>
      <c r="D69" s="113"/>
      <c r="E69" s="165"/>
      <c r="F69" s="166"/>
      <c r="G69" s="118"/>
      <c r="H69" s="115"/>
      <c r="I69" s="118"/>
      <c r="J69" s="115">
        <f>IF(I69="","",VLOOKUP(I69,$N$8:$O$70,2,FALSE))</f>
      </c>
      <c r="K69" s="118"/>
      <c r="L69" s="115"/>
      <c r="M69" s="154"/>
      <c r="N69" s="21"/>
      <c r="O69" s="8">
        <f t="shared" si="0"/>
      </c>
      <c r="P69" s="8">
        <f t="shared" si="1"/>
      </c>
      <c r="Q69" s="9">
        <f t="shared" si="2"/>
      </c>
      <c r="R69" s="22"/>
      <c r="S69" s="23"/>
      <c r="T69" s="24"/>
      <c r="U69" s="121">
        <v>32</v>
      </c>
      <c r="V69" s="122" t="str">
        <f>IF(U69="","",VLOOKUP(U69,$N$8:$O$70,2,FALSE))</f>
        <v>重藤</v>
      </c>
      <c r="W69" s="112"/>
      <c r="X69" s="113"/>
      <c r="Y69" s="112"/>
      <c r="Z69" s="113"/>
      <c r="AA69" s="112"/>
      <c r="AB69" s="113"/>
      <c r="AC69" s="112"/>
      <c r="AD69" s="113"/>
      <c r="AE69" s="4"/>
      <c r="AF69" s="4"/>
      <c r="AG69" s="4"/>
      <c r="AH69" s="3"/>
      <c r="AI69" s="4"/>
      <c r="AJ69" s="4"/>
      <c r="AK69" s="3"/>
      <c r="AL69" s="127"/>
      <c r="AM69" s="127"/>
      <c r="AN69" s="127"/>
      <c r="AO69" s="127"/>
      <c r="AP69" s="127"/>
    </row>
    <row r="70" spans="1:42" ht="18.75" thickBot="1">
      <c r="A70" s="112"/>
      <c r="B70" s="113"/>
      <c r="C70" s="112"/>
      <c r="D70" s="113"/>
      <c r="E70" s="112"/>
      <c r="F70" s="113"/>
      <c r="G70" s="118"/>
      <c r="H70" s="115"/>
      <c r="I70" s="167"/>
      <c r="J70" s="168"/>
      <c r="K70" s="118"/>
      <c r="L70" s="115"/>
      <c r="M70" s="154"/>
      <c r="N70" s="26">
        <v>32</v>
      </c>
      <c r="O70" s="27" t="str">
        <f t="shared" si="0"/>
        <v>重藤</v>
      </c>
      <c r="P70" s="27" t="str">
        <f t="shared" si="1"/>
        <v>真知子</v>
      </c>
      <c r="Q70" s="81" t="str">
        <f t="shared" si="2"/>
        <v>(福・筑陽学園中)</v>
      </c>
      <c r="R70" s="29"/>
      <c r="S70" s="30"/>
      <c r="T70" s="31"/>
      <c r="U70" s="169">
        <v>81</v>
      </c>
      <c r="V70" s="166"/>
      <c r="W70" s="112"/>
      <c r="X70" s="113"/>
      <c r="Y70" s="112"/>
      <c r="Z70" s="113"/>
      <c r="AA70" s="112"/>
      <c r="AB70" s="113"/>
      <c r="AC70" s="112"/>
      <c r="AD70" s="113"/>
      <c r="AE70" s="4"/>
      <c r="AF70" s="4"/>
      <c r="AG70" s="4"/>
      <c r="AH70" s="3"/>
      <c r="AI70" s="4"/>
      <c r="AJ70" s="4"/>
      <c r="AK70" s="3"/>
      <c r="AL70" s="127"/>
      <c r="AM70" s="127"/>
      <c r="AN70" s="127"/>
      <c r="AO70" s="127"/>
      <c r="AP70" s="127"/>
    </row>
    <row r="71" spans="1:42" ht="18">
      <c r="A71" s="112"/>
      <c r="B71" s="113"/>
      <c r="C71" s="112"/>
      <c r="D71" s="113"/>
      <c r="E71" s="112"/>
      <c r="F71" s="113"/>
      <c r="G71" s="118"/>
      <c r="H71" s="115">
        <f>IF(G71="","",VLOOKUP(G71,$N$8:$O$70,2,FALSE))</f>
      </c>
      <c r="I71" s="118"/>
      <c r="J71" s="158"/>
      <c r="K71" s="118"/>
      <c r="L71" s="115">
        <f>IF(K71="","",VLOOKUP(K71,$N$8:$O$70,2,FALSE))</f>
      </c>
      <c r="M71" s="33"/>
      <c r="N71" s="7"/>
      <c r="O71" s="8"/>
      <c r="P71" s="8"/>
      <c r="Q71" s="9"/>
      <c r="R71" s="3"/>
      <c r="S71" s="4"/>
      <c r="T71" s="4"/>
      <c r="U71" s="3"/>
      <c r="V71" s="4"/>
      <c r="W71" s="3"/>
      <c r="X71" s="4"/>
      <c r="Y71" s="3"/>
      <c r="Z71" s="4"/>
      <c r="AA71" s="3"/>
      <c r="AB71" s="4"/>
      <c r="AC71" s="3"/>
      <c r="AD71" s="4"/>
      <c r="AE71" s="4"/>
      <c r="AF71" s="4"/>
      <c r="AG71" s="4"/>
      <c r="AH71" s="3"/>
      <c r="AI71" s="4"/>
      <c r="AJ71" s="4"/>
      <c r="AK71" s="3"/>
      <c r="AL71" s="127"/>
      <c r="AM71" s="127"/>
      <c r="AN71" s="127"/>
      <c r="AO71" s="127"/>
      <c r="AP71" s="127"/>
    </row>
    <row r="72" spans="1:42" ht="18">
      <c r="A72" s="3"/>
      <c r="B72" s="4"/>
      <c r="C72" s="3"/>
      <c r="D72" s="4"/>
      <c r="E72" s="3"/>
      <c r="F72" s="4"/>
      <c r="G72" s="25"/>
      <c r="H72" s="37"/>
      <c r="I72" s="3"/>
      <c r="J72" s="4"/>
      <c r="K72" s="25"/>
      <c r="L72" s="38"/>
      <c r="M72" s="4"/>
      <c r="N72" s="7"/>
      <c r="O72" s="8"/>
      <c r="P72" s="8"/>
      <c r="Q72" s="9"/>
      <c r="R72" s="3"/>
      <c r="S72" s="4"/>
      <c r="T72" s="4"/>
      <c r="U72" s="3"/>
      <c r="V72" s="4"/>
      <c r="W72" s="3"/>
      <c r="X72" s="4"/>
      <c r="Y72" s="3"/>
      <c r="Z72" s="4"/>
      <c r="AA72" s="3"/>
      <c r="AB72" s="4"/>
      <c r="AC72" s="3"/>
      <c r="AD72" s="4"/>
      <c r="AE72" s="4"/>
      <c r="AF72" s="4"/>
      <c r="AG72" s="4"/>
      <c r="AH72" s="3"/>
      <c r="AI72" s="4"/>
      <c r="AJ72" s="4"/>
      <c r="AK72" s="3"/>
      <c r="AL72" s="127"/>
      <c r="AM72" s="127"/>
      <c r="AN72" s="127"/>
      <c r="AO72" s="127"/>
      <c r="AP72" s="127"/>
    </row>
    <row r="73" spans="1:42" ht="26.25" customHeight="1">
      <c r="A73" s="3"/>
      <c r="B73" s="4"/>
      <c r="C73" s="3"/>
      <c r="D73" s="4"/>
      <c r="E73" s="3"/>
      <c r="F73" s="4"/>
      <c r="G73" s="25"/>
      <c r="H73" s="37"/>
      <c r="I73" s="3"/>
      <c r="J73" s="4"/>
      <c r="K73" s="25"/>
      <c r="L73" s="38"/>
      <c r="M73" s="4"/>
      <c r="N73" s="7"/>
      <c r="O73" s="8"/>
      <c r="P73" s="8"/>
      <c r="Q73" s="9"/>
      <c r="R73" s="3"/>
      <c r="S73" s="4"/>
      <c r="T73" s="4"/>
      <c r="U73" s="3"/>
      <c r="V73" s="4"/>
      <c r="W73" s="3"/>
      <c r="X73" s="4"/>
      <c r="Y73" s="3"/>
      <c r="Z73" s="4"/>
      <c r="AA73" s="3"/>
      <c r="AB73" s="4"/>
      <c r="AC73" s="3"/>
      <c r="AD73" s="4"/>
      <c r="AE73" s="4"/>
      <c r="AF73" s="4"/>
      <c r="AG73" s="4"/>
      <c r="AH73" s="3"/>
      <c r="AI73" s="4"/>
      <c r="AJ73" s="4"/>
      <c r="AK73" s="3"/>
      <c r="AL73" s="127"/>
      <c r="AM73" s="127"/>
      <c r="AN73" s="127"/>
      <c r="AO73" s="127"/>
      <c r="AP73" s="127"/>
    </row>
    <row r="74" spans="1:42" ht="18">
      <c r="A74" s="3"/>
      <c r="B74" s="4"/>
      <c r="C74" s="3"/>
      <c r="D74" s="4"/>
      <c r="E74" s="8" t="s">
        <v>1</v>
      </c>
      <c r="F74" s="8"/>
      <c r="G74" s="8"/>
      <c r="H74" s="39"/>
      <c r="I74" s="4"/>
      <c r="J74" s="4"/>
      <c r="K74" s="4"/>
      <c r="R74" s="4"/>
      <c r="S74" s="4"/>
      <c r="T74" s="4"/>
      <c r="U74" s="3"/>
      <c r="V74" s="173" t="s">
        <v>29</v>
      </c>
      <c r="W74" s="173"/>
      <c r="X74" s="173"/>
      <c r="Y74" s="3"/>
      <c r="Z74" s="4"/>
      <c r="AA74" s="3"/>
      <c r="AB74" s="4"/>
      <c r="AC74" s="3"/>
      <c r="AD74" s="4"/>
      <c r="AE74" s="4"/>
      <c r="AF74" s="4"/>
      <c r="AG74" s="4"/>
      <c r="AH74" s="3"/>
      <c r="AI74" s="4"/>
      <c r="AJ74" s="4"/>
      <c r="AK74" s="3"/>
      <c r="AL74" s="127"/>
      <c r="AM74" s="127"/>
      <c r="AN74" s="127"/>
      <c r="AO74" s="127"/>
      <c r="AP74" s="127"/>
    </row>
    <row r="75" spans="1:42" ht="13.5" customHeight="1">
      <c r="A75" s="3"/>
      <c r="B75" s="4"/>
      <c r="C75" s="3"/>
      <c r="D75" s="4"/>
      <c r="E75" s="8"/>
      <c r="F75" s="8"/>
      <c r="G75" s="8"/>
      <c r="H75" s="39"/>
      <c r="I75" s="4"/>
      <c r="J75" s="4"/>
      <c r="K75" s="4"/>
      <c r="R75" s="4"/>
      <c r="S75" s="4"/>
      <c r="T75" s="4"/>
      <c r="U75" s="3"/>
      <c r="V75" s="99"/>
      <c r="W75" s="99"/>
      <c r="X75" s="99"/>
      <c r="Y75" s="3"/>
      <c r="Z75" s="4"/>
      <c r="AA75" s="3"/>
      <c r="AB75" s="4"/>
      <c r="AC75" s="3"/>
      <c r="AD75" s="4"/>
      <c r="AE75" s="4"/>
      <c r="AF75" s="4"/>
      <c r="AG75" s="4"/>
      <c r="AH75" s="3"/>
      <c r="AI75" s="4"/>
      <c r="AJ75" s="4"/>
      <c r="AK75" s="3"/>
      <c r="AL75" s="127"/>
      <c r="AM75" s="127"/>
      <c r="AN75" s="127"/>
      <c r="AO75" s="127"/>
      <c r="AP75" s="127"/>
    </row>
    <row r="76" spans="1:42" ht="18">
      <c r="A76" s="3"/>
      <c r="B76" s="4"/>
      <c r="C76" s="3"/>
      <c r="D76" s="4"/>
      <c r="E76" s="39">
        <v>1</v>
      </c>
      <c r="F76" s="141" t="s">
        <v>273</v>
      </c>
      <c r="G76" s="141" t="s">
        <v>274</v>
      </c>
      <c r="H76" s="137"/>
      <c r="I76" s="140"/>
      <c r="J76" s="96"/>
      <c r="K76" s="96"/>
      <c r="L76" s="144"/>
      <c r="M76" s="140"/>
      <c r="N76" s="39">
        <v>5</v>
      </c>
      <c r="O76" s="141" t="s">
        <v>222</v>
      </c>
      <c r="P76" s="141" t="s">
        <v>311</v>
      </c>
      <c r="Q76" s="96"/>
      <c r="R76" s="41"/>
      <c r="S76" s="40"/>
      <c r="T76" s="40"/>
      <c r="U76" s="41"/>
      <c r="V76" s="4"/>
      <c r="W76" s="112">
        <f>IF(AA23="","",IF(AA23=Y15,Y31,IF(AA23=Y31,Y15)))</f>
        <v>9</v>
      </c>
      <c r="X76" s="4" t="str">
        <f>IF(W76="","",VLOOKUP(W76,$N$8:$O$70,2,FALSE))</f>
        <v>小城</v>
      </c>
      <c r="Y76" s="92"/>
      <c r="Z76" s="93"/>
      <c r="AA76" s="3"/>
      <c r="AB76" s="4"/>
      <c r="AC76" s="3"/>
      <c r="AD76" s="4"/>
      <c r="AE76" s="4"/>
      <c r="AF76" s="4"/>
      <c r="AG76" s="4"/>
      <c r="AH76" s="3"/>
      <c r="AI76" s="4"/>
      <c r="AJ76" s="4"/>
      <c r="AK76" s="3"/>
      <c r="AL76" s="127"/>
      <c r="AM76" s="127"/>
      <c r="AN76" s="127"/>
      <c r="AO76" s="127"/>
      <c r="AP76" s="127"/>
    </row>
    <row r="77" spans="1:42" ht="18">
      <c r="A77" s="3"/>
      <c r="B77" s="4"/>
      <c r="C77" s="3"/>
      <c r="D77" s="4"/>
      <c r="E77" s="39">
        <v>2</v>
      </c>
      <c r="F77" s="141" t="s">
        <v>353</v>
      </c>
      <c r="G77" s="141" t="s">
        <v>354</v>
      </c>
      <c r="H77" s="137"/>
      <c r="I77" s="140"/>
      <c r="J77" s="96"/>
      <c r="K77" s="96"/>
      <c r="L77" s="144"/>
      <c r="M77" s="140"/>
      <c r="N77" s="39">
        <v>6</v>
      </c>
      <c r="O77" s="140" t="s">
        <v>290</v>
      </c>
      <c r="P77" s="140" t="s">
        <v>291</v>
      </c>
      <c r="Q77" s="96"/>
      <c r="R77" s="100"/>
      <c r="S77" s="40"/>
      <c r="T77" s="40"/>
      <c r="U77" s="41"/>
      <c r="V77" s="4"/>
      <c r="W77" s="3"/>
      <c r="X77" s="4"/>
      <c r="Y77" s="3"/>
      <c r="Z77" s="94"/>
      <c r="AA77" s="124">
        <v>9</v>
      </c>
      <c r="AB77" s="93" t="str">
        <f>IF(AA77="","",VLOOKUP(AA77,$N$8:$O$70,2,FALSE))</f>
        <v>小城</v>
      </c>
      <c r="AC77" s="3"/>
      <c r="AD77" s="4"/>
      <c r="AE77" s="4"/>
      <c r="AF77" s="4"/>
      <c r="AG77" s="4"/>
      <c r="AH77" s="3"/>
      <c r="AI77" s="4"/>
      <c r="AJ77" s="4"/>
      <c r="AK77" s="3"/>
      <c r="AL77" s="127"/>
      <c r="AM77" s="127"/>
      <c r="AN77" s="127"/>
      <c r="AO77" s="127"/>
      <c r="AP77" s="127"/>
    </row>
    <row r="78" spans="1:42" ht="18">
      <c r="A78" s="3"/>
      <c r="B78" s="4"/>
      <c r="C78" s="3"/>
      <c r="D78" s="4"/>
      <c r="E78" s="39">
        <v>3</v>
      </c>
      <c r="F78" s="143" t="s">
        <v>336</v>
      </c>
      <c r="G78" s="143" t="s">
        <v>337</v>
      </c>
      <c r="H78" s="137"/>
      <c r="I78" s="140"/>
      <c r="J78" s="96"/>
      <c r="K78" s="96"/>
      <c r="L78" s="144"/>
      <c r="M78" s="140"/>
      <c r="N78" s="39">
        <v>7</v>
      </c>
      <c r="O78" s="143" t="s">
        <v>331</v>
      </c>
      <c r="P78" s="143" t="s">
        <v>332</v>
      </c>
      <c r="Q78" s="96"/>
      <c r="R78" s="42"/>
      <c r="S78" s="40"/>
      <c r="T78" s="40"/>
      <c r="U78" s="41"/>
      <c r="V78" s="4"/>
      <c r="W78" s="112">
        <f>IF(AA55="","",IF(AA55=Y47,Y63,IF(AA55=Y63,Y47)))</f>
        <v>17</v>
      </c>
      <c r="X78" s="4" t="str">
        <f>IF(W78="","",VLOOKUP(W78,$N$8:$O$70,2,FALSE))</f>
        <v>荒木</v>
      </c>
      <c r="Y78" s="92"/>
      <c r="Z78" s="95"/>
      <c r="AA78" s="163">
        <v>80</v>
      </c>
      <c r="AB78" s="164"/>
      <c r="AC78" s="3"/>
      <c r="AD78" s="4"/>
      <c r="AE78" s="4"/>
      <c r="AF78" s="4"/>
      <c r="AG78" s="4"/>
      <c r="AH78" s="3"/>
      <c r="AI78" s="4"/>
      <c r="AJ78" s="4"/>
      <c r="AK78" s="3"/>
      <c r="AL78" s="127"/>
      <c r="AM78" s="127"/>
      <c r="AN78" s="127"/>
      <c r="AO78" s="127"/>
      <c r="AP78" s="127"/>
    </row>
    <row r="79" spans="1:42" ht="18">
      <c r="A79" s="3"/>
      <c r="B79" s="4"/>
      <c r="C79" s="3"/>
      <c r="D79" s="4"/>
      <c r="E79" s="39">
        <v>4</v>
      </c>
      <c r="F79" s="141" t="s">
        <v>292</v>
      </c>
      <c r="G79" s="141" t="s">
        <v>293</v>
      </c>
      <c r="H79" s="140"/>
      <c r="I79" s="96"/>
      <c r="J79" s="96"/>
      <c r="K79" s="96"/>
      <c r="L79" s="144"/>
      <c r="M79" s="140"/>
      <c r="N79" s="39">
        <v>8</v>
      </c>
      <c r="O79" s="141" t="s">
        <v>179</v>
      </c>
      <c r="P79" s="141" t="s">
        <v>313</v>
      </c>
      <c r="Q79" s="96"/>
      <c r="R79" s="41"/>
      <c r="S79" s="40"/>
      <c r="T79" s="40"/>
      <c r="U79" s="41"/>
      <c r="V79" s="4"/>
      <c r="W79" s="3"/>
      <c r="X79" s="4"/>
      <c r="Y79" s="3"/>
      <c r="Z79" s="4"/>
      <c r="AA79" s="3"/>
      <c r="AB79" s="4"/>
      <c r="AC79" s="3"/>
      <c r="AD79" s="4"/>
      <c r="AE79" s="4"/>
      <c r="AF79" s="4"/>
      <c r="AG79" s="4"/>
      <c r="AH79" s="3"/>
      <c r="AI79" s="4"/>
      <c r="AJ79" s="4"/>
      <c r="AK79" s="3"/>
      <c r="AL79" s="127"/>
      <c r="AM79" s="127"/>
      <c r="AN79" s="127"/>
      <c r="AO79" s="127"/>
      <c r="AP79" s="127"/>
    </row>
    <row r="80" spans="1:42" ht="26.25" customHeight="1">
      <c r="A80" s="43"/>
      <c r="B80" s="44"/>
      <c r="C80" s="43"/>
      <c r="D80" s="44"/>
      <c r="E80" s="100"/>
      <c r="F80" s="102"/>
      <c r="G80" s="102"/>
      <c r="H80" s="102"/>
      <c r="I80" s="102"/>
      <c r="J80" s="96"/>
      <c r="K80" s="96"/>
      <c r="L80" s="96"/>
      <c r="M80" s="4"/>
      <c r="N80" s="39"/>
      <c r="O80" s="8"/>
      <c r="P80" s="8"/>
      <c r="Q80" s="8"/>
      <c r="R80" s="4"/>
      <c r="S80" s="44"/>
      <c r="T80" s="44"/>
      <c r="U80" s="43"/>
      <c r="V80" s="173" t="s">
        <v>30</v>
      </c>
      <c r="W80" s="173"/>
      <c r="X80" s="173"/>
      <c r="Y80" s="3"/>
      <c r="Z80" s="4"/>
      <c r="AA80" s="3"/>
      <c r="AB80" s="4"/>
      <c r="AC80" s="43"/>
      <c r="AD80" s="44"/>
      <c r="AE80" s="44"/>
      <c r="AF80" s="44"/>
      <c r="AG80" s="44"/>
      <c r="AH80" s="3"/>
      <c r="AI80" s="4"/>
      <c r="AJ80" s="4"/>
      <c r="AK80" s="3"/>
      <c r="AL80" s="127"/>
      <c r="AM80" s="127"/>
      <c r="AN80" s="127"/>
      <c r="AO80" s="127"/>
      <c r="AP80" s="127"/>
    </row>
    <row r="81" spans="1:42" ht="18">
      <c r="A81" s="43"/>
      <c r="B81" s="44"/>
      <c r="C81" s="43"/>
      <c r="D81" s="44"/>
      <c r="E81" s="8" t="s">
        <v>31</v>
      </c>
      <c r="F81" s="8"/>
      <c r="G81" s="8"/>
      <c r="H81" s="39"/>
      <c r="I81" s="96"/>
      <c r="J81" s="96"/>
      <c r="K81" s="96"/>
      <c r="L81" s="96"/>
      <c r="M81" s="4"/>
      <c r="N81" s="39"/>
      <c r="O81" s="8"/>
      <c r="P81" s="8"/>
      <c r="Q81" s="8"/>
      <c r="R81" s="4"/>
      <c r="S81" s="44"/>
      <c r="T81" s="44"/>
      <c r="U81" s="43"/>
      <c r="V81" s="4"/>
      <c r="W81" s="3"/>
      <c r="X81" s="4"/>
      <c r="Y81" s="25"/>
      <c r="Z81" s="33"/>
      <c r="AA81" s="3"/>
      <c r="AB81" s="4"/>
      <c r="AC81" s="43"/>
      <c r="AD81" s="44"/>
      <c r="AE81" s="44"/>
      <c r="AF81" s="44"/>
      <c r="AG81" s="44"/>
      <c r="AH81" s="3"/>
      <c r="AI81" s="4"/>
      <c r="AJ81" s="4"/>
      <c r="AK81" s="3"/>
      <c r="AL81" s="127"/>
      <c r="AM81" s="127"/>
      <c r="AN81" s="127"/>
      <c r="AO81" s="127"/>
      <c r="AP81" s="127"/>
    </row>
    <row r="82" spans="1:42" ht="16.5" customHeight="1">
      <c r="A82" s="43"/>
      <c r="B82" s="44"/>
      <c r="C82" s="43"/>
      <c r="D82" s="44"/>
      <c r="E82" s="8"/>
      <c r="F82" s="8"/>
      <c r="G82" s="8"/>
      <c r="H82" s="39"/>
      <c r="I82" s="96"/>
      <c r="J82" s="96"/>
      <c r="K82" s="96"/>
      <c r="L82" s="96"/>
      <c r="M82" s="4"/>
      <c r="N82" s="39"/>
      <c r="O82" s="8"/>
      <c r="P82" s="8"/>
      <c r="Q82" s="8"/>
      <c r="R82" s="4"/>
      <c r="S82" s="44"/>
      <c r="T82" s="44"/>
      <c r="U82" s="43"/>
      <c r="V82" s="4"/>
      <c r="W82" s="112">
        <f>IF(C28="","",IF(C28=E20,E36,IF(C28=E36,E20)))</f>
        <v>28</v>
      </c>
      <c r="X82" s="4" t="str">
        <f>IF(W82="","",VLOOKUP(W82,$N$8:$O$70,2,FALSE))</f>
        <v>堀内</v>
      </c>
      <c r="Y82" s="92"/>
      <c r="Z82" s="33"/>
      <c r="AA82" s="3"/>
      <c r="AB82" s="4"/>
      <c r="AC82" s="43"/>
      <c r="AD82" s="44"/>
      <c r="AE82" s="44"/>
      <c r="AF82" s="44"/>
      <c r="AG82" s="44"/>
      <c r="AH82" s="3"/>
      <c r="AI82" s="4"/>
      <c r="AJ82" s="4"/>
      <c r="AK82" s="3"/>
      <c r="AL82" s="127"/>
      <c r="AM82" s="127"/>
      <c r="AN82" s="127"/>
      <c r="AO82" s="127"/>
      <c r="AP82" s="127"/>
    </row>
    <row r="83" spans="1:42" ht="18">
      <c r="A83" s="127"/>
      <c r="B83" s="127"/>
      <c r="C83" s="127"/>
      <c r="D83" s="127"/>
      <c r="E83" s="39">
        <v>1</v>
      </c>
      <c r="F83" s="4" t="s">
        <v>356</v>
      </c>
      <c r="G83" s="4" t="s">
        <v>357</v>
      </c>
      <c r="H83" s="140"/>
      <c r="I83" s="4"/>
      <c r="J83" s="138"/>
      <c r="K83" s="138"/>
      <c r="L83" s="138"/>
      <c r="M83" s="138"/>
      <c r="N83" s="39">
        <v>3</v>
      </c>
      <c r="O83" s="4" t="s">
        <v>359</v>
      </c>
      <c r="P83" s="4" t="s">
        <v>360</v>
      </c>
      <c r="Q83" s="4"/>
      <c r="R83" s="4"/>
      <c r="S83" s="4"/>
      <c r="T83" s="44"/>
      <c r="U83" s="43"/>
      <c r="V83" s="4"/>
      <c r="W83" s="3"/>
      <c r="X83" s="4"/>
      <c r="Y83" s="3"/>
      <c r="Z83" s="94"/>
      <c r="AA83" s="124">
        <v>28</v>
      </c>
      <c r="AB83" s="93" t="str">
        <f>IF(AA83="","",VLOOKUP(AA83,$N$8:$O$70,2,FALSE))</f>
        <v>堀内</v>
      </c>
      <c r="AC83" s="43"/>
      <c r="AD83" s="43"/>
      <c r="AE83" s="43"/>
      <c r="AF83" s="43"/>
      <c r="AG83" s="43"/>
      <c r="AH83" s="3"/>
      <c r="AI83" s="4"/>
      <c r="AJ83" s="4"/>
      <c r="AK83" s="3"/>
      <c r="AL83" s="127"/>
      <c r="AM83" s="127"/>
      <c r="AN83" s="127"/>
      <c r="AO83" s="127"/>
      <c r="AP83" s="127"/>
    </row>
    <row r="84" spans="1:42" ht="18">
      <c r="A84" s="127"/>
      <c r="B84" s="127"/>
      <c r="C84" s="127"/>
      <c r="D84" s="127"/>
      <c r="E84" s="39">
        <v>2</v>
      </c>
      <c r="F84" s="4" t="s">
        <v>34</v>
      </c>
      <c r="G84" s="4" t="s">
        <v>35</v>
      </c>
      <c r="H84" s="140"/>
      <c r="I84" s="4"/>
      <c r="J84" s="96"/>
      <c r="K84" s="96"/>
      <c r="L84" s="96"/>
      <c r="M84" s="4"/>
      <c r="N84" s="39">
        <v>4</v>
      </c>
      <c r="O84" s="4" t="s">
        <v>362</v>
      </c>
      <c r="P84" s="4" t="s">
        <v>363</v>
      </c>
      <c r="Q84" s="4"/>
      <c r="R84" s="4"/>
      <c r="S84" s="4"/>
      <c r="T84" s="43"/>
      <c r="U84" s="43"/>
      <c r="V84" s="4"/>
      <c r="W84" s="112">
        <f>IF(C60="","",IF(C60=E52,E68,IF(C60=E68,E52)))</f>
        <v>5</v>
      </c>
      <c r="X84" s="4" t="str">
        <f>IF(W84="","",VLOOKUP(W84,$N$8:$O$70,2,FALSE))</f>
        <v>三谷</v>
      </c>
      <c r="Y84" s="92"/>
      <c r="Z84" s="95"/>
      <c r="AA84" s="163">
        <v>85</v>
      </c>
      <c r="AB84" s="164"/>
      <c r="AC84" s="43"/>
      <c r="AD84" s="43"/>
      <c r="AE84" s="43"/>
      <c r="AF84" s="43"/>
      <c r="AG84" s="43"/>
      <c r="AH84" s="3"/>
      <c r="AI84" s="4"/>
      <c r="AJ84" s="4"/>
      <c r="AK84" s="3"/>
      <c r="AL84" s="127"/>
      <c r="AM84" s="127"/>
      <c r="AN84" s="127"/>
      <c r="AO84" s="127"/>
      <c r="AP84" s="127"/>
    </row>
    <row r="85" spans="1:42" ht="18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45"/>
      <c r="O85" s="46"/>
      <c r="P85" s="46"/>
      <c r="Q85" s="47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3"/>
      <c r="AI85" s="4"/>
      <c r="AJ85" s="4"/>
      <c r="AK85" s="3"/>
      <c r="AL85" s="127"/>
      <c r="AM85" s="127"/>
      <c r="AN85" s="127"/>
      <c r="AO85" s="127"/>
      <c r="AP85" s="127"/>
    </row>
    <row r="86" spans="1:42" ht="18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45"/>
      <c r="O86" s="46"/>
      <c r="P86" s="46"/>
      <c r="Q86" s="47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3"/>
      <c r="AI86" s="4"/>
      <c r="AJ86" s="4"/>
      <c r="AK86" s="3"/>
      <c r="AL86" s="127"/>
      <c r="AM86" s="127"/>
      <c r="AN86" s="127"/>
      <c r="AO86" s="127"/>
      <c r="AP86" s="127"/>
    </row>
    <row r="87" spans="1:42" ht="18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45"/>
      <c r="O87" s="46"/>
      <c r="P87" s="46"/>
      <c r="Q87" s="47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3"/>
      <c r="AI87" s="4"/>
      <c r="AJ87" s="4"/>
      <c r="AK87" s="3"/>
      <c r="AL87" s="127"/>
      <c r="AM87" s="127"/>
      <c r="AN87" s="127"/>
      <c r="AO87" s="127"/>
      <c r="AP87" s="127"/>
    </row>
    <row r="88" spans="1:42" ht="17.25">
      <c r="A88" s="127"/>
      <c r="B88" s="127"/>
      <c r="C88" s="127"/>
      <c r="D88" s="127"/>
      <c r="E88" s="127"/>
      <c r="I88" s="127"/>
      <c r="J88" s="127"/>
      <c r="K88" s="127"/>
      <c r="L88" s="127"/>
      <c r="M88" s="127"/>
      <c r="N88" s="45"/>
      <c r="O88" s="46"/>
      <c r="P88" s="46"/>
      <c r="Q88" s="47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3"/>
      <c r="AI88" s="4"/>
      <c r="AJ88" s="4"/>
      <c r="AK88" s="3"/>
      <c r="AL88" s="127"/>
      <c r="AM88" s="127"/>
      <c r="AN88" s="127"/>
      <c r="AO88" s="127"/>
      <c r="AP88" s="127"/>
    </row>
    <row r="89" spans="1:42" ht="17.25">
      <c r="A89" s="127"/>
      <c r="B89" s="127"/>
      <c r="C89" s="127"/>
      <c r="D89" s="127"/>
      <c r="E89" s="127"/>
      <c r="I89" s="127"/>
      <c r="J89" s="127"/>
      <c r="K89" s="127"/>
      <c r="L89" s="127"/>
      <c r="M89" s="127"/>
      <c r="N89" s="45"/>
      <c r="O89" s="46"/>
      <c r="P89" s="46"/>
      <c r="Q89" s="47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3"/>
      <c r="AI89" s="4"/>
      <c r="AJ89" s="4"/>
      <c r="AK89" s="3"/>
      <c r="AL89" s="127"/>
      <c r="AM89" s="127"/>
      <c r="AN89" s="127"/>
      <c r="AO89" s="127"/>
      <c r="AP89" s="127"/>
    </row>
    <row r="90" spans="1:42" ht="17.25">
      <c r="A90" s="127"/>
      <c r="B90" s="127"/>
      <c r="C90" s="127"/>
      <c r="D90" s="127"/>
      <c r="E90" s="127"/>
      <c r="I90" s="127"/>
      <c r="J90" s="127"/>
      <c r="K90" s="127"/>
      <c r="L90" s="127"/>
      <c r="M90" s="127"/>
      <c r="N90" s="45"/>
      <c r="O90" s="46"/>
      <c r="P90" s="46"/>
      <c r="Q90" s="47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3"/>
      <c r="AI90" s="4"/>
      <c r="AJ90" s="4"/>
      <c r="AK90" s="3"/>
      <c r="AL90" s="127"/>
      <c r="AM90" s="127"/>
      <c r="AN90" s="127"/>
      <c r="AO90" s="127"/>
      <c r="AP90" s="127"/>
    </row>
    <row r="91" spans="1:42" ht="17.25">
      <c r="A91" s="127"/>
      <c r="B91" s="127"/>
      <c r="C91" s="127"/>
      <c r="D91" s="127"/>
      <c r="E91" s="127"/>
      <c r="I91" s="127"/>
      <c r="J91" s="127"/>
      <c r="K91" s="127"/>
      <c r="L91" s="127"/>
      <c r="M91" s="127"/>
      <c r="N91" s="45"/>
      <c r="O91" s="46"/>
      <c r="P91" s="46"/>
      <c r="Q91" s="47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3"/>
      <c r="AI91" s="4"/>
      <c r="AJ91" s="4"/>
      <c r="AK91" s="3"/>
      <c r="AL91" s="127"/>
      <c r="AM91" s="127"/>
      <c r="AN91" s="127"/>
      <c r="AO91" s="127"/>
      <c r="AP91" s="127"/>
    </row>
    <row r="92" spans="1:42" ht="17.25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45"/>
      <c r="O92" s="46"/>
      <c r="P92" s="46"/>
      <c r="Q92" s="47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3"/>
      <c r="AI92" s="4"/>
      <c r="AJ92" s="4"/>
      <c r="AK92" s="3"/>
      <c r="AL92" s="127"/>
      <c r="AM92" s="127"/>
      <c r="AN92" s="127"/>
      <c r="AO92" s="127"/>
      <c r="AP92" s="127"/>
    </row>
    <row r="93" spans="1:42" ht="17.2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45"/>
      <c r="O93" s="46"/>
      <c r="P93" s="46"/>
      <c r="Q93" s="47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3"/>
      <c r="AI93" s="4"/>
      <c r="AJ93" s="4"/>
      <c r="AK93" s="3"/>
      <c r="AL93" s="127"/>
      <c r="AM93" s="127"/>
      <c r="AN93" s="127"/>
      <c r="AO93" s="127"/>
      <c r="AP93" s="127"/>
    </row>
    <row r="94" spans="1:42" ht="17.2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45"/>
      <c r="O94" s="46"/>
      <c r="P94" s="46"/>
      <c r="Q94" s="47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3"/>
      <c r="AI94" s="4"/>
      <c r="AJ94" s="4"/>
      <c r="AK94" s="3"/>
      <c r="AL94" s="127"/>
      <c r="AM94" s="127"/>
      <c r="AN94" s="127"/>
      <c r="AO94" s="127"/>
      <c r="AP94" s="127"/>
    </row>
    <row r="95" spans="1:42" ht="17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45"/>
      <c r="O95" s="46"/>
      <c r="P95" s="46"/>
      <c r="Q95" s="47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3"/>
      <c r="AI95" s="4"/>
      <c r="AJ95" s="4"/>
      <c r="AK95" s="3"/>
      <c r="AL95" s="127"/>
      <c r="AM95" s="127"/>
      <c r="AN95" s="127"/>
      <c r="AO95" s="127"/>
      <c r="AP95" s="127"/>
    </row>
    <row r="96" spans="1:42" ht="17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45"/>
      <c r="O96" s="46"/>
      <c r="P96" s="46"/>
      <c r="Q96" s="47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3"/>
      <c r="AI96" s="4"/>
      <c r="AJ96" s="4"/>
      <c r="AK96" s="3"/>
      <c r="AL96" s="127"/>
      <c r="AM96" s="127"/>
      <c r="AN96" s="127"/>
      <c r="AO96" s="127"/>
      <c r="AP96" s="127"/>
    </row>
    <row r="97" spans="1:42" ht="17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45"/>
      <c r="O97" s="46"/>
      <c r="P97" s="46"/>
      <c r="Q97" s="47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3"/>
      <c r="AI97" s="4"/>
      <c r="AJ97" s="4"/>
      <c r="AK97" s="3"/>
      <c r="AL97" s="127"/>
      <c r="AM97" s="127"/>
      <c r="AN97" s="127"/>
      <c r="AO97" s="127"/>
      <c r="AP97" s="127"/>
    </row>
  </sheetData>
  <mergeCells count="64">
    <mergeCell ref="A1:AD1"/>
    <mergeCell ref="A3:AA3"/>
    <mergeCell ref="V74:X74"/>
    <mergeCell ref="V80:X80"/>
    <mergeCell ref="U10:V10"/>
    <mergeCell ref="W12:X12"/>
    <mergeCell ref="U14:V14"/>
    <mergeCell ref="U18:V18"/>
    <mergeCell ref="Y16:Z16"/>
    <mergeCell ref="W20:X20"/>
    <mergeCell ref="U22:V22"/>
    <mergeCell ref="AA24:AB24"/>
    <mergeCell ref="U26:V26"/>
    <mergeCell ref="W28:X28"/>
    <mergeCell ref="U30:V30"/>
    <mergeCell ref="Y32:Z32"/>
    <mergeCell ref="W36:X36"/>
    <mergeCell ref="U34:V34"/>
    <mergeCell ref="U38:V38"/>
    <mergeCell ref="U42:V42"/>
    <mergeCell ref="W44:X44"/>
    <mergeCell ref="U46:V46"/>
    <mergeCell ref="Y48:Z48"/>
    <mergeCell ref="U50:V50"/>
    <mergeCell ref="U54:V54"/>
    <mergeCell ref="W52:X52"/>
    <mergeCell ref="AA56:AB56"/>
    <mergeCell ref="U58:V58"/>
    <mergeCell ref="U62:V62"/>
    <mergeCell ref="W60:X60"/>
    <mergeCell ref="Y64:Z64"/>
    <mergeCell ref="W68:X68"/>
    <mergeCell ref="U66:V66"/>
    <mergeCell ref="U70:V70"/>
    <mergeCell ref="K12:L12"/>
    <mergeCell ref="I14:J14"/>
    <mergeCell ref="G18:H18"/>
    <mergeCell ref="E21:F21"/>
    <mergeCell ref="I22:J22"/>
    <mergeCell ref="K20:L20"/>
    <mergeCell ref="K28:L28"/>
    <mergeCell ref="I30:J30"/>
    <mergeCell ref="G34:H34"/>
    <mergeCell ref="E37:F37"/>
    <mergeCell ref="C29:D29"/>
    <mergeCell ref="I38:J38"/>
    <mergeCell ref="K36:L36"/>
    <mergeCell ref="A45:B45"/>
    <mergeCell ref="K44:L44"/>
    <mergeCell ref="I46:J46"/>
    <mergeCell ref="G50:H50"/>
    <mergeCell ref="E53:F53"/>
    <mergeCell ref="C61:D61"/>
    <mergeCell ref="I54:J54"/>
    <mergeCell ref="AA78:AB78"/>
    <mergeCell ref="AA84:AB84"/>
    <mergeCell ref="AC40:AD40"/>
    <mergeCell ref="E69:F69"/>
    <mergeCell ref="I70:J70"/>
    <mergeCell ref="K68:L68"/>
    <mergeCell ref="K52:L52"/>
    <mergeCell ref="K60:L60"/>
    <mergeCell ref="I62:J62"/>
    <mergeCell ref="G66:H66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97"/>
  <sheetViews>
    <sheetView zoomScale="75" zoomScaleNormal="75" workbookViewId="0" topLeftCell="A1">
      <selection activeCell="A1" sqref="A1:AD1"/>
    </sheetView>
  </sheetViews>
  <sheetFormatPr defaultColWidth="9.00390625" defaultRowHeight="13.5"/>
  <cols>
    <col min="1" max="1" width="2.75390625" style="128" customWidth="1"/>
    <col min="2" max="2" width="7.75390625" style="128" customWidth="1"/>
    <col min="3" max="3" width="2.875" style="128" customWidth="1"/>
    <col min="4" max="4" width="7.75390625" style="128" customWidth="1"/>
    <col min="5" max="5" width="2.875" style="128" customWidth="1"/>
    <col min="6" max="6" width="7.75390625" style="128" customWidth="1"/>
    <col min="7" max="7" width="2.875" style="128" customWidth="1"/>
    <col min="8" max="8" width="7.75390625" style="128" customWidth="1"/>
    <col min="9" max="9" width="2.875" style="128" customWidth="1"/>
    <col min="10" max="10" width="7.75390625" style="128" customWidth="1"/>
    <col min="11" max="11" width="2.875" style="128" customWidth="1"/>
    <col min="12" max="12" width="7.75390625" style="128" customWidth="1"/>
    <col min="13" max="13" width="3.875" style="128" customWidth="1"/>
    <col min="14" max="14" width="3.375" style="128" customWidth="1"/>
    <col min="15" max="16" width="8.25390625" style="128" customWidth="1"/>
    <col min="17" max="17" width="7.00390625" style="128" customWidth="1"/>
    <col min="18" max="18" width="2.875" style="128" customWidth="1"/>
    <col min="19" max="20" width="9.00390625" style="128" customWidth="1"/>
    <col min="21" max="21" width="2.875" style="128" customWidth="1"/>
    <col min="22" max="22" width="7.875" style="128" customWidth="1"/>
    <col min="23" max="23" width="2.875" style="128" customWidth="1"/>
    <col min="24" max="24" width="7.875" style="128" customWidth="1"/>
    <col min="25" max="25" width="2.875" style="128" customWidth="1"/>
    <col min="26" max="26" width="7.875" style="128" customWidth="1"/>
    <col min="27" max="27" width="2.875" style="128" customWidth="1"/>
    <col min="28" max="28" width="7.875" style="128" customWidth="1"/>
    <col min="29" max="29" width="2.875" style="128" customWidth="1"/>
    <col min="30" max="30" width="7.875" style="128" customWidth="1"/>
    <col min="31" max="16384" width="5.375" style="128" customWidth="1"/>
  </cols>
  <sheetData>
    <row r="1" spans="1:42" ht="33.75" customHeight="1">
      <c r="A1" s="172" t="s">
        <v>55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"/>
      <c r="AF1" s="2"/>
      <c r="AG1" s="2"/>
      <c r="AH1" s="3"/>
      <c r="AI1" s="4"/>
      <c r="AJ1" s="4"/>
      <c r="AK1" s="3"/>
      <c r="AL1" s="2"/>
      <c r="AM1" s="2"/>
      <c r="AN1" s="2"/>
      <c r="AO1" s="2"/>
      <c r="AP1" s="2"/>
    </row>
    <row r="2" spans="1:42" ht="24" customHeight="1">
      <c r="A2" s="3"/>
      <c r="B2" s="5"/>
      <c r="C2" s="6"/>
      <c r="D2" s="5"/>
      <c r="E2" s="3"/>
      <c r="F2" s="5"/>
      <c r="G2" s="3"/>
      <c r="H2" s="5"/>
      <c r="I2" s="3"/>
      <c r="J2" s="5"/>
      <c r="K2" s="3"/>
      <c r="L2" s="5"/>
      <c r="M2" s="5"/>
      <c r="N2" s="7"/>
      <c r="O2" s="8"/>
      <c r="P2" s="8"/>
      <c r="Q2" s="9"/>
      <c r="R2" s="3"/>
      <c r="S2" s="5"/>
      <c r="T2" s="5"/>
      <c r="U2" s="3"/>
      <c r="V2" s="5"/>
      <c r="W2" s="5"/>
      <c r="X2" s="2"/>
      <c r="Y2" s="2"/>
      <c r="Z2" s="2"/>
      <c r="AA2" s="2"/>
      <c r="AB2" s="2"/>
      <c r="AC2" s="2"/>
      <c r="AD2" s="10" t="s">
        <v>26</v>
      </c>
      <c r="AE2" s="5"/>
      <c r="AF2" s="5"/>
      <c r="AG2" s="5"/>
      <c r="AH2" s="3"/>
      <c r="AI2" s="4"/>
      <c r="AJ2" s="4"/>
      <c r="AK2" s="3"/>
      <c r="AL2" s="5"/>
      <c r="AM2" s="5"/>
      <c r="AN2" s="5"/>
      <c r="AO2" s="5"/>
      <c r="AP2" s="5"/>
    </row>
    <row r="3" spans="1:42" ht="31.5">
      <c r="A3" s="171" t="s">
        <v>33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1"/>
      <c r="AC3" s="11"/>
      <c r="AD3" s="12" t="s">
        <v>56</v>
      </c>
      <c r="AE3" s="13"/>
      <c r="AF3" s="13"/>
      <c r="AG3" s="13"/>
      <c r="AH3" s="3"/>
      <c r="AI3" s="4"/>
      <c r="AJ3" s="4"/>
      <c r="AK3" s="3"/>
      <c r="AL3" s="13"/>
      <c r="AM3" s="13"/>
      <c r="AN3" s="13"/>
      <c r="AO3" s="13"/>
      <c r="AP3" s="13"/>
    </row>
    <row r="4" spans="1:42" ht="2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0"/>
      <c r="O4" s="15"/>
      <c r="P4" s="15"/>
      <c r="Q4" s="15"/>
      <c r="R4" s="14"/>
      <c r="S4" s="14"/>
      <c r="T4" s="14"/>
      <c r="U4" s="14"/>
      <c r="V4" s="14"/>
      <c r="W4" s="15" t="s">
        <v>57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ht="23.25">
      <c r="A5" s="3"/>
      <c r="B5" s="16"/>
      <c r="C5" s="3"/>
      <c r="D5" s="16"/>
      <c r="E5" s="3"/>
      <c r="F5" s="16"/>
      <c r="G5" s="3"/>
      <c r="H5" s="16"/>
      <c r="I5" s="3"/>
      <c r="J5" s="16"/>
      <c r="K5" s="3"/>
      <c r="L5" s="16"/>
      <c r="M5" s="16"/>
      <c r="N5" s="7"/>
      <c r="O5" s="8"/>
      <c r="P5" s="8"/>
      <c r="Q5" s="9"/>
      <c r="R5" s="3"/>
      <c r="S5" s="16"/>
      <c r="T5" s="16"/>
      <c r="U5" s="3"/>
      <c r="V5" s="16"/>
      <c r="W5" s="9"/>
      <c r="X5" s="16"/>
      <c r="Y5" s="3"/>
      <c r="Z5" s="16"/>
      <c r="AA5" s="3"/>
      <c r="AB5" s="16"/>
      <c r="AC5" s="3"/>
      <c r="AD5" s="16"/>
      <c r="AE5" s="16"/>
      <c r="AF5" s="16"/>
      <c r="AG5" s="16"/>
      <c r="AH5" s="3"/>
      <c r="AI5" s="4"/>
      <c r="AJ5" s="4"/>
      <c r="AK5" s="3"/>
      <c r="AL5" s="16"/>
      <c r="AM5" s="16"/>
      <c r="AN5" s="16"/>
      <c r="AO5" s="16"/>
      <c r="AP5" s="16"/>
    </row>
    <row r="6" spans="1:42" ht="18">
      <c r="A6" s="3"/>
      <c r="B6" s="4"/>
      <c r="C6" s="3"/>
      <c r="D6" s="4"/>
      <c r="E6" s="3"/>
      <c r="F6" s="4"/>
      <c r="G6" s="3"/>
      <c r="H6" s="4"/>
      <c r="I6" s="3"/>
      <c r="J6" s="4"/>
      <c r="K6" s="3"/>
      <c r="L6" s="4"/>
      <c r="M6" s="4"/>
      <c r="N6" s="7"/>
      <c r="O6" s="8"/>
      <c r="P6" s="8"/>
      <c r="Q6" s="9"/>
      <c r="R6" s="3"/>
      <c r="S6" s="4"/>
      <c r="T6" s="17" t="s">
        <v>62</v>
      </c>
      <c r="U6" s="18"/>
      <c r="V6" s="17" t="s">
        <v>61</v>
      </c>
      <c r="W6" s="18"/>
      <c r="X6" s="17" t="s">
        <v>60</v>
      </c>
      <c r="Y6" s="18"/>
      <c r="Z6" s="17" t="s">
        <v>59</v>
      </c>
      <c r="AA6" s="18"/>
      <c r="AB6" s="17" t="s">
        <v>58</v>
      </c>
      <c r="AC6" s="3"/>
      <c r="AD6" s="4"/>
      <c r="AE6" s="4"/>
      <c r="AF6" s="4"/>
      <c r="AG6" s="4"/>
      <c r="AH6" s="3" t="s">
        <v>0</v>
      </c>
      <c r="AI6" s="4"/>
      <c r="AJ6" s="4"/>
      <c r="AK6" s="3"/>
      <c r="AL6" s="4"/>
      <c r="AM6" s="4"/>
      <c r="AN6" s="4"/>
      <c r="AO6" s="4"/>
      <c r="AP6" s="4"/>
    </row>
    <row r="7" spans="1:42" ht="8.25" customHeight="1">
      <c r="A7" s="3"/>
      <c r="B7" s="4"/>
      <c r="C7" s="3"/>
      <c r="D7" s="4"/>
      <c r="E7" s="3"/>
      <c r="F7" s="4"/>
      <c r="G7" s="3"/>
      <c r="H7" s="4"/>
      <c r="I7" s="3"/>
      <c r="J7" s="4"/>
      <c r="K7" s="3"/>
      <c r="L7" s="4"/>
      <c r="M7" s="4"/>
      <c r="N7" s="7"/>
      <c r="O7" s="8"/>
      <c r="P7" s="8"/>
      <c r="Q7" s="9"/>
      <c r="R7" s="3"/>
      <c r="S7" s="4"/>
      <c r="T7" s="17"/>
      <c r="U7" s="18"/>
      <c r="V7" s="17"/>
      <c r="W7" s="18"/>
      <c r="X7" s="17"/>
      <c r="Y7" s="18"/>
      <c r="Z7" s="17"/>
      <c r="AA7" s="18"/>
      <c r="AB7" s="17"/>
      <c r="AC7" s="3"/>
      <c r="AD7" s="4"/>
      <c r="AE7" s="4"/>
      <c r="AF7" s="4"/>
      <c r="AG7" s="4"/>
      <c r="AI7" s="4"/>
      <c r="AJ7" s="4"/>
      <c r="AK7" s="3"/>
      <c r="AL7" s="4"/>
      <c r="AM7" s="4"/>
      <c r="AN7" s="4"/>
      <c r="AO7" s="4"/>
      <c r="AP7" s="4"/>
    </row>
    <row r="8" spans="1:42" ht="18.75" thickBot="1">
      <c r="A8" s="112"/>
      <c r="B8" s="113"/>
      <c r="C8" s="112"/>
      <c r="D8" s="113"/>
      <c r="E8" s="112"/>
      <c r="F8" s="113"/>
      <c r="G8" s="118"/>
      <c r="H8" s="115"/>
      <c r="I8" s="118"/>
      <c r="J8" s="115"/>
      <c r="K8" s="118"/>
      <c r="L8" s="115"/>
      <c r="M8" s="33"/>
      <c r="N8" s="7">
        <v>1</v>
      </c>
      <c r="O8" s="27" t="str">
        <f aca="true" t="shared" si="0" ref="O8:O39">IF(N8="","",VLOOKUP(N8,$AH$8:$AK$39,2,FALSE))</f>
        <v>山下</v>
      </c>
      <c r="P8" s="27" t="str">
        <f aca="true" t="shared" si="1" ref="P8:P39">IF(N8="","",VLOOKUP(N8,$AH$8:$AK$39,3,FALSE))</f>
        <v>貴子</v>
      </c>
      <c r="Q8" s="28" t="str">
        <f aca="true" t="shared" si="2" ref="Q8:Q39">IF(N8="","",VLOOKUP(N8,$AH$8:$AK$39,4,FALSE))</f>
        <v>(福・吉田TS）</v>
      </c>
      <c r="R8" s="3"/>
      <c r="S8" s="4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4"/>
      <c r="AF8" s="4"/>
      <c r="AG8" s="4"/>
      <c r="AH8" s="3">
        <v>1</v>
      </c>
      <c r="AI8" s="19" t="s">
        <v>364</v>
      </c>
      <c r="AJ8" s="19" t="s">
        <v>365</v>
      </c>
      <c r="AK8" s="20" t="s">
        <v>264</v>
      </c>
      <c r="AL8" s="4"/>
      <c r="AM8" s="4"/>
      <c r="AN8" s="4"/>
      <c r="AO8" s="4"/>
      <c r="AP8" s="19"/>
    </row>
    <row r="9" spans="1:42" ht="18.75" thickBot="1">
      <c r="A9" s="112"/>
      <c r="B9" s="113"/>
      <c r="C9" s="112"/>
      <c r="D9" s="113"/>
      <c r="E9" s="112"/>
      <c r="F9" s="113"/>
      <c r="G9" s="118"/>
      <c r="H9" s="115"/>
      <c r="I9" s="118"/>
      <c r="J9" s="115"/>
      <c r="K9" s="118"/>
      <c r="L9" s="115"/>
      <c r="M9" s="33"/>
      <c r="N9" s="21"/>
      <c r="O9" s="8">
        <f t="shared" si="0"/>
      </c>
      <c r="P9" s="8">
        <f t="shared" si="1"/>
      </c>
      <c r="Q9" s="9">
        <f t="shared" si="2"/>
      </c>
      <c r="R9" s="22"/>
      <c r="S9" s="23"/>
      <c r="T9" s="24"/>
      <c r="U9" s="118">
        <v>1</v>
      </c>
      <c r="V9" s="113" t="str">
        <f>IF(U9="","",VLOOKUP(U9,$N$8:$O$70,2,FALSE))</f>
        <v>山下</v>
      </c>
      <c r="W9" s="112"/>
      <c r="X9" s="113"/>
      <c r="Y9" s="112"/>
      <c r="Z9" s="113"/>
      <c r="AA9" s="112"/>
      <c r="AB9" s="113"/>
      <c r="AC9" s="112"/>
      <c r="AD9" s="113"/>
      <c r="AE9" s="4"/>
      <c r="AF9" s="4"/>
      <c r="AG9" s="4"/>
      <c r="AH9" s="3">
        <v>2</v>
      </c>
      <c r="AI9" s="19" t="s">
        <v>366</v>
      </c>
      <c r="AJ9" s="19" t="s">
        <v>367</v>
      </c>
      <c r="AK9" s="20" t="s">
        <v>368</v>
      </c>
      <c r="AL9" s="4"/>
      <c r="AM9" s="4"/>
      <c r="AN9" s="4"/>
      <c r="AO9" s="4"/>
      <c r="AP9" s="19"/>
    </row>
    <row r="10" spans="1:42" ht="18.75" thickBot="1">
      <c r="A10" s="112"/>
      <c r="B10" s="113"/>
      <c r="C10" s="112"/>
      <c r="D10" s="113"/>
      <c r="E10" s="112"/>
      <c r="F10" s="113"/>
      <c r="G10" s="118"/>
      <c r="H10" s="115"/>
      <c r="I10" s="118"/>
      <c r="J10" s="115"/>
      <c r="K10" s="118"/>
      <c r="L10" s="115"/>
      <c r="M10" s="154"/>
      <c r="N10" s="26">
        <v>2</v>
      </c>
      <c r="O10" s="27" t="str">
        <f t="shared" si="0"/>
        <v>三賀山</v>
      </c>
      <c r="P10" s="27" t="str">
        <f t="shared" si="1"/>
        <v>莉子</v>
      </c>
      <c r="Q10" s="28" t="str">
        <f t="shared" si="2"/>
        <v>(熊・PASSING TC）</v>
      </c>
      <c r="R10" s="29"/>
      <c r="S10" s="30"/>
      <c r="T10" s="31"/>
      <c r="U10" s="169">
        <v>81</v>
      </c>
      <c r="V10" s="170"/>
      <c r="W10" s="112"/>
      <c r="X10" s="113"/>
      <c r="Y10" s="112"/>
      <c r="Z10" s="113"/>
      <c r="AA10" s="112"/>
      <c r="AB10" s="113"/>
      <c r="AC10" s="112"/>
      <c r="AD10" s="113"/>
      <c r="AE10" s="4"/>
      <c r="AF10" s="4"/>
      <c r="AG10" s="4"/>
      <c r="AH10" s="3">
        <v>3</v>
      </c>
      <c r="AI10" s="19" t="s">
        <v>369</v>
      </c>
      <c r="AJ10" s="19" t="s">
        <v>370</v>
      </c>
      <c r="AK10" s="20" t="s">
        <v>371</v>
      </c>
      <c r="AL10" s="4"/>
      <c r="AM10" s="4"/>
      <c r="AN10" s="4"/>
      <c r="AO10" s="4"/>
      <c r="AP10" s="4"/>
    </row>
    <row r="11" spans="1:42" ht="18.75" thickBot="1">
      <c r="A11" s="112"/>
      <c r="B11" s="113"/>
      <c r="C11" s="112"/>
      <c r="D11" s="113"/>
      <c r="E11" s="112"/>
      <c r="F11" s="113"/>
      <c r="G11" s="118"/>
      <c r="H11" s="115"/>
      <c r="I11" s="118"/>
      <c r="J11" s="115"/>
      <c r="K11" s="155"/>
      <c r="L11" s="156">
        <f>IF(K11="","",VLOOKUP(K11,$N$8:$O$70,2,FALSE))</f>
      </c>
      <c r="M11" s="138"/>
      <c r="N11" s="7"/>
      <c r="O11" s="8">
        <f t="shared" si="0"/>
      </c>
      <c r="P11" s="8">
        <f t="shared" si="1"/>
      </c>
      <c r="Q11" s="9">
        <f t="shared" si="2"/>
      </c>
      <c r="R11" s="3"/>
      <c r="S11" s="4"/>
      <c r="T11" s="4"/>
      <c r="U11" s="118"/>
      <c r="V11" s="120"/>
      <c r="W11" s="112">
        <v>1</v>
      </c>
      <c r="X11" s="113" t="str">
        <f>IF(W11="","",VLOOKUP(W11,$N$8:$O$70,2,FALSE))</f>
        <v>山下</v>
      </c>
      <c r="Y11" s="112"/>
      <c r="Z11" s="113"/>
      <c r="AA11" s="112"/>
      <c r="AB11" s="113"/>
      <c r="AC11" s="112"/>
      <c r="AD11" s="113"/>
      <c r="AE11" s="4"/>
      <c r="AF11" s="4"/>
      <c r="AG11" s="4"/>
      <c r="AH11" s="3">
        <v>4</v>
      </c>
      <c r="AI11" s="19" t="s">
        <v>334</v>
      </c>
      <c r="AJ11" s="19" t="s">
        <v>372</v>
      </c>
      <c r="AK11" s="20" t="s">
        <v>187</v>
      </c>
      <c r="AL11" s="4"/>
      <c r="AM11" s="4"/>
      <c r="AN11" s="4"/>
      <c r="AO11" s="4"/>
      <c r="AP11" s="4"/>
    </row>
    <row r="12" spans="1:42" ht="18.75" thickBot="1">
      <c r="A12" s="112"/>
      <c r="B12" s="113"/>
      <c r="C12" s="112"/>
      <c r="D12" s="113"/>
      <c r="E12" s="112"/>
      <c r="F12" s="113"/>
      <c r="G12" s="118"/>
      <c r="H12" s="115"/>
      <c r="I12" s="118"/>
      <c r="J12" s="115"/>
      <c r="K12" s="167"/>
      <c r="L12" s="168"/>
      <c r="M12" s="33"/>
      <c r="N12" s="7">
        <v>3</v>
      </c>
      <c r="O12" s="27" t="str">
        <f t="shared" si="0"/>
        <v>大平</v>
      </c>
      <c r="P12" s="27" t="str">
        <f t="shared" si="1"/>
        <v>洋美</v>
      </c>
      <c r="Q12" s="28" t="str">
        <f t="shared" si="2"/>
        <v>(沖・T C μ)</v>
      </c>
      <c r="R12" s="3"/>
      <c r="S12" s="4"/>
      <c r="T12" s="4"/>
      <c r="U12" s="118"/>
      <c r="V12" s="120"/>
      <c r="W12" s="169">
        <v>82</v>
      </c>
      <c r="X12" s="170"/>
      <c r="Y12" s="114"/>
      <c r="Z12" s="113"/>
      <c r="AA12" s="112"/>
      <c r="AB12" s="113"/>
      <c r="AC12" s="112"/>
      <c r="AD12" s="113"/>
      <c r="AE12" s="4"/>
      <c r="AF12" s="4"/>
      <c r="AG12" s="4"/>
      <c r="AH12" s="3">
        <v>5</v>
      </c>
      <c r="AI12" s="19" t="s">
        <v>373</v>
      </c>
      <c r="AJ12" s="19" t="s">
        <v>374</v>
      </c>
      <c r="AK12" s="20" t="s">
        <v>181</v>
      </c>
      <c r="AL12" s="4"/>
      <c r="AM12" s="4"/>
      <c r="AN12" s="4"/>
      <c r="AO12" s="4"/>
      <c r="AP12" s="4"/>
    </row>
    <row r="13" spans="1:42" ht="18.75" thickBot="1">
      <c r="A13" s="112"/>
      <c r="B13" s="113"/>
      <c r="C13" s="112"/>
      <c r="D13" s="113"/>
      <c r="E13" s="112"/>
      <c r="F13" s="113"/>
      <c r="G13" s="118"/>
      <c r="H13" s="115"/>
      <c r="I13" s="118"/>
      <c r="J13" s="115">
        <f>IF(I13="","",VLOOKUP(I13,$N$8:$O$70,2,FALSE))</f>
      </c>
      <c r="K13" s="118"/>
      <c r="L13" s="115"/>
      <c r="M13" s="154"/>
      <c r="N13" s="21"/>
      <c r="O13" s="8">
        <f t="shared" si="0"/>
      </c>
      <c r="P13" s="8">
        <f t="shared" si="1"/>
      </c>
      <c r="Q13" s="9">
        <f t="shared" si="2"/>
      </c>
      <c r="R13" s="22"/>
      <c r="S13" s="23"/>
      <c r="T13" s="24"/>
      <c r="U13" s="121">
        <v>4</v>
      </c>
      <c r="V13" s="122" t="str">
        <f>IF(U13="","",VLOOKUP(U13,$N$8:$O$70,2,FALSE))</f>
        <v>徳田</v>
      </c>
      <c r="W13" s="118"/>
      <c r="X13" s="120"/>
      <c r="Y13" s="114"/>
      <c r="Z13" s="113"/>
      <c r="AA13" s="112"/>
      <c r="AB13" s="113"/>
      <c r="AC13" s="112"/>
      <c r="AD13" s="113"/>
      <c r="AE13" s="4"/>
      <c r="AF13" s="4"/>
      <c r="AG13" s="4"/>
      <c r="AH13" s="3">
        <v>6</v>
      </c>
      <c r="AI13" s="19" t="s">
        <v>375</v>
      </c>
      <c r="AJ13" s="19" t="s">
        <v>376</v>
      </c>
      <c r="AK13" s="20" t="s">
        <v>170</v>
      </c>
      <c r="AL13" s="4"/>
      <c r="AM13" s="4"/>
      <c r="AN13" s="4"/>
      <c r="AO13" s="4"/>
      <c r="AP13" s="4"/>
    </row>
    <row r="14" spans="1:42" ht="18.75" thickBot="1">
      <c r="A14" s="112"/>
      <c r="B14" s="113"/>
      <c r="C14" s="112"/>
      <c r="D14" s="113"/>
      <c r="E14" s="112"/>
      <c r="F14" s="113"/>
      <c r="G14" s="118"/>
      <c r="H14" s="115"/>
      <c r="I14" s="167"/>
      <c r="J14" s="168"/>
      <c r="K14" s="118"/>
      <c r="L14" s="115"/>
      <c r="M14" s="33"/>
      <c r="N14" s="32">
        <v>4</v>
      </c>
      <c r="O14" s="27" t="str">
        <f t="shared" si="0"/>
        <v>徳田</v>
      </c>
      <c r="P14" s="27" t="str">
        <f t="shared" si="1"/>
        <v>美智</v>
      </c>
      <c r="Q14" s="28" t="str">
        <f t="shared" si="2"/>
        <v>(福・北九州ｳｴｽﾄ）</v>
      </c>
      <c r="R14" s="29"/>
      <c r="S14" s="30"/>
      <c r="T14" s="31"/>
      <c r="U14" s="169">
        <v>83</v>
      </c>
      <c r="V14" s="166"/>
      <c r="W14" s="118"/>
      <c r="X14" s="120"/>
      <c r="Y14" s="114"/>
      <c r="Z14" s="113"/>
      <c r="AA14" s="112"/>
      <c r="AB14" s="113"/>
      <c r="AC14" s="112"/>
      <c r="AD14" s="113"/>
      <c r="AE14" s="4"/>
      <c r="AF14" s="4"/>
      <c r="AG14" s="4"/>
      <c r="AH14" s="3">
        <v>7</v>
      </c>
      <c r="AI14" s="19" t="s">
        <v>377</v>
      </c>
      <c r="AJ14" s="19" t="s">
        <v>378</v>
      </c>
      <c r="AK14" s="20" t="s">
        <v>368</v>
      </c>
      <c r="AL14" s="4"/>
      <c r="AM14" s="4"/>
      <c r="AN14" s="4"/>
      <c r="AO14" s="4"/>
      <c r="AP14" s="4"/>
    </row>
    <row r="15" spans="1:42" ht="18.75" thickBot="1">
      <c r="A15" s="112"/>
      <c r="B15" s="113"/>
      <c r="C15" s="112"/>
      <c r="D15" s="113"/>
      <c r="E15" s="112"/>
      <c r="F15" s="113"/>
      <c r="G15" s="118"/>
      <c r="H15" s="115"/>
      <c r="I15" s="118"/>
      <c r="J15" s="115"/>
      <c r="K15" s="118"/>
      <c r="L15" s="115">
        <f>IF(K15="","",VLOOKUP(K15,$N$8:$O$70,2,FALSE))</f>
      </c>
      <c r="M15" s="33"/>
      <c r="N15" s="7"/>
      <c r="O15" s="8">
        <f t="shared" si="0"/>
      </c>
      <c r="P15" s="8">
        <f t="shared" si="1"/>
      </c>
      <c r="Q15" s="9">
        <f t="shared" si="2"/>
      </c>
      <c r="R15" s="3"/>
      <c r="S15" s="4"/>
      <c r="T15" s="4"/>
      <c r="U15" s="112"/>
      <c r="V15" s="113"/>
      <c r="W15" s="118"/>
      <c r="X15" s="120"/>
      <c r="Y15" s="114">
        <v>1</v>
      </c>
      <c r="Z15" s="113" t="str">
        <f>IF(Y15="","",VLOOKUP(Y15,$N$8:$O$70,2,FALSE))</f>
        <v>山下</v>
      </c>
      <c r="AA15" s="112"/>
      <c r="AB15" s="113"/>
      <c r="AC15" s="112"/>
      <c r="AD15" s="113"/>
      <c r="AE15" s="4"/>
      <c r="AF15" s="4"/>
      <c r="AG15" s="4"/>
      <c r="AH15" s="3">
        <v>8</v>
      </c>
      <c r="AI15" s="19" t="s">
        <v>379</v>
      </c>
      <c r="AJ15" s="19" t="s">
        <v>438</v>
      </c>
      <c r="AK15" s="20" t="s">
        <v>275</v>
      </c>
      <c r="AL15" s="4"/>
      <c r="AM15" s="4"/>
      <c r="AN15" s="4"/>
      <c r="AO15" s="4"/>
      <c r="AP15" s="4"/>
    </row>
    <row r="16" spans="1:42" ht="18.75" thickBot="1">
      <c r="A16" s="112"/>
      <c r="B16" s="113"/>
      <c r="C16" s="112"/>
      <c r="D16" s="113"/>
      <c r="E16" s="112"/>
      <c r="F16" s="113"/>
      <c r="G16" s="118"/>
      <c r="H16" s="115"/>
      <c r="I16" s="118"/>
      <c r="J16" s="115"/>
      <c r="K16" s="118"/>
      <c r="L16" s="157"/>
      <c r="M16" s="33"/>
      <c r="N16" s="7">
        <v>5</v>
      </c>
      <c r="O16" s="27" t="str">
        <f t="shared" si="0"/>
        <v>豊田</v>
      </c>
      <c r="P16" s="27" t="str">
        <f t="shared" si="1"/>
        <v>知代</v>
      </c>
      <c r="Q16" s="28" t="str">
        <f t="shared" si="2"/>
        <v>(宮・延岡ﾛｲﾔﾙ）</v>
      </c>
      <c r="R16" s="3"/>
      <c r="S16" s="4"/>
      <c r="T16" s="4"/>
      <c r="U16" s="112"/>
      <c r="V16" s="113"/>
      <c r="W16" s="118"/>
      <c r="X16" s="120"/>
      <c r="Y16" s="169">
        <v>82</v>
      </c>
      <c r="Z16" s="170"/>
      <c r="AA16" s="112"/>
      <c r="AB16" s="113"/>
      <c r="AC16" s="112"/>
      <c r="AD16" s="113"/>
      <c r="AE16" s="4"/>
      <c r="AF16" s="4"/>
      <c r="AG16" s="4"/>
      <c r="AH16" s="3">
        <v>9</v>
      </c>
      <c r="AI16" s="19" t="s">
        <v>380</v>
      </c>
      <c r="AJ16" s="19" t="s">
        <v>381</v>
      </c>
      <c r="AK16" s="20" t="s">
        <v>280</v>
      </c>
      <c r="AL16" s="4"/>
      <c r="AM16" s="4"/>
      <c r="AN16" s="4"/>
      <c r="AO16" s="4"/>
      <c r="AP16" s="4"/>
    </row>
    <row r="17" spans="1:42" ht="18.75" thickBot="1">
      <c r="A17" s="112"/>
      <c r="B17" s="96" t="s">
        <v>440</v>
      </c>
      <c r="C17" s="112"/>
      <c r="D17" s="113"/>
      <c r="E17" s="112"/>
      <c r="F17" s="113"/>
      <c r="G17" s="118"/>
      <c r="H17" s="115">
        <f>IF(G17="","",VLOOKUP(G17,$N$8:$O$70,2,FALSE))</f>
      </c>
      <c r="I17" s="118"/>
      <c r="J17" s="115"/>
      <c r="K17" s="118"/>
      <c r="L17" s="115"/>
      <c r="M17" s="33"/>
      <c r="N17" s="21"/>
      <c r="O17" s="8">
        <f t="shared" si="0"/>
      </c>
      <c r="P17" s="8">
        <f t="shared" si="1"/>
      </c>
      <c r="Q17" s="9">
        <f t="shared" si="2"/>
      </c>
      <c r="R17" s="22"/>
      <c r="S17" s="23"/>
      <c r="T17" s="24"/>
      <c r="U17" s="118">
        <v>6</v>
      </c>
      <c r="V17" s="113" t="str">
        <f>IF(U17="","",VLOOKUP(U17,$N$8:$O$70,2,FALSE))</f>
        <v>大石</v>
      </c>
      <c r="W17" s="118"/>
      <c r="X17" s="120"/>
      <c r="Y17" s="114"/>
      <c r="Z17" s="120"/>
      <c r="AA17" s="112"/>
      <c r="AB17" s="113"/>
      <c r="AC17" s="112"/>
      <c r="AD17" s="113"/>
      <c r="AE17" s="4"/>
      <c r="AF17" s="4"/>
      <c r="AG17" s="4"/>
      <c r="AH17" s="3">
        <v>10</v>
      </c>
      <c r="AI17" s="19" t="s">
        <v>382</v>
      </c>
      <c r="AJ17" s="19" t="s">
        <v>383</v>
      </c>
      <c r="AK17" s="20" t="s">
        <v>310</v>
      </c>
      <c r="AL17" s="127"/>
      <c r="AM17" s="127"/>
      <c r="AN17" s="127"/>
      <c r="AO17" s="127"/>
      <c r="AP17" s="127"/>
    </row>
    <row r="18" spans="1:42" ht="18.75" thickBot="1">
      <c r="A18" s="112"/>
      <c r="B18" s="113"/>
      <c r="C18" s="112"/>
      <c r="D18" s="113"/>
      <c r="E18" s="112"/>
      <c r="F18" s="113"/>
      <c r="G18" s="167"/>
      <c r="H18" s="168"/>
      <c r="I18" s="118"/>
      <c r="J18" s="115"/>
      <c r="K18" s="118"/>
      <c r="L18" s="115"/>
      <c r="M18" s="154"/>
      <c r="N18" s="26">
        <v>6</v>
      </c>
      <c r="O18" s="27" t="str">
        <f t="shared" si="0"/>
        <v>大石</v>
      </c>
      <c r="P18" s="27" t="str">
        <f t="shared" si="1"/>
        <v>加奈子</v>
      </c>
      <c r="Q18" s="28" t="str">
        <f t="shared" si="2"/>
        <v>(福・九州国際TC）</v>
      </c>
      <c r="R18" s="29"/>
      <c r="S18" s="30"/>
      <c r="T18" s="31"/>
      <c r="U18" s="169">
        <v>81</v>
      </c>
      <c r="V18" s="170"/>
      <c r="W18" s="118"/>
      <c r="X18" s="120"/>
      <c r="Y18" s="114"/>
      <c r="Z18" s="120"/>
      <c r="AA18" s="112"/>
      <c r="AB18" s="113"/>
      <c r="AC18" s="112"/>
      <c r="AD18" s="113"/>
      <c r="AE18" s="4"/>
      <c r="AF18" s="4"/>
      <c r="AG18" s="4"/>
      <c r="AH18" s="3">
        <v>11</v>
      </c>
      <c r="AI18" s="19" t="s">
        <v>203</v>
      </c>
      <c r="AJ18" s="19" t="s">
        <v>384</v>
      </c>
      <c r="AK18" s="20" t="s">
        <v>260</v>
      </c>
      <c r="AL18" s="127"/>
      <c r="AM18" s="127"/>
      <c r="AN18" s="127"/>
      <c r="AO18" s="127"/>
      <c r="AP18" s="127"/>
    </row>
    <row r="19" spans="1:42" ht="18.75" thickBot="1">
      <c r="A19" s="112"/>
      <c r="B19" s="113"/>
      <c r="C19" s="112"/>
      <c r="D19" s="113"/>
      <c r="E19" s="112"/>
      <c r="F19" s="113"/>
      <c r="G19" s="118"/>
      <c r="H19" s="115"/>
      <c r="I19" s="118"/>
      <c r="J19" s="115"/>
      <c r="K19" s="155"/>
      <c r="L19" s="156">
        <f>IF(K19="","",VLOOKUP(K19,$N$8:$O$70,2,FALSE))</f>
      </c>
      <c r="M19" s="138"/>
      <c r="N19" s="7"/>
      <c r="O19" s="8">
        <f t="shared" si="0"/>
      </c>
      <c r="P19" s="8">
        <f t="shared" si="1"/>
      </c>
      <c r="Q19" s="9">
        <f t="shared" si="2"/>
      </c>
      <c r="R19" s="3"/>
      <c r="S19" s="4"/>
      <c r="T19" s="4"/>
      <c r="U19" s="118"/>
      <c r="V19" s="120"/>
      <c r="W19" s="121">
        <v>6</v>
      </c>
      <c r="X19" s="122" t="str">
        <f>IF(W19="","",VLOOKUP(W19,$N$8:$O$70,2,FALSE))</f>
        <v>大石</v>
      </c>
      <c r="Y19" s="114"/>
      <c r="Z19" s="120"/>
      <c r="AA19" s="112"/>
      <c r="AB19" s="113"/>
      <c r="AC19" s="112"/>
      <c r="AD19" s="113"/>
      <c r="AE19" s="4"/>
      <c r="AF19" s="4"/>
      <c r="AG19" s="4"/>
      <c r="AH19" s="3">
        <v>12</v>
      </c>
      <c r="AI19" s="19" t="s">
        <v>385</v>
      </c>
      <c r="AJ19" s="19" t="s">
        <v>386</v>
      </c>
      <c r="AK19" s="20" t="s">
        <v>387</v>
      </c>
      <c r="AL19" s="127"/>
      <c r="AM19" s="127"/>
      <c r="AN19" s="127"/>
      <c r="AO19" s="127"/>
      <c r="AP19" s="127"/>
    </row>
    <row r="20" spans="1:42" ht="18.75" thickBot="1">
      <c r="A20" s="112"/>
      <c r="B20" s="113"/>
      <c r="C20" s="112"/>
      <c r="D20" s="113"/>
      <c r="E20" s="112">
        <v>26</v>
      </c>
      <c r="F20" s="113" t="str">
        <f>IF(E20="","",VLOOKUP(E20,$N$8:$O$70,2,FALSE))</f>
        <v>森永</v>
      </c>
      <c r="G20" s="118"/>
      <c r="H20" s="115"/>
      <c r="I20" s="118"/>
      <c r="J20" s="115"/>
      <c r="K20" s="167"/>
      <c r="L20" s="168"/>
      <c r="M20" s="33"/>
      <c r="N20" s="7">
        <v>7</v>
      </c>
      <c r="O20" s="27" t="str">
        <f t="shared" si="0"/>
        <v>緒方</v>
      </c>
      <c r="P20" s="27" t="str">
        <f t="shared" si="1"/>
        <v>春陽</v>
      </c>
      <c r="Q20" s="28" t="str">
        <f t="shared" si="2"/>
        <v>(熊・PASSING TC）</v>
      </c>
      <c r="R20" s="3"/>
      <c r="S20" s="4"/>
      <c r="T20" s="4"/>
      <c r="U20" s="118"/>
      <c r="V20" s="120"/>
      <c r="W20" s="169">
        <v>97</v>
      </c>
      <c r="X20" s="166"/>
      <c r="Y20" s="118"/>
      <c r="Z20" s="120"/>
      <c r="AA20" s="112"/>
      <c r="AB20" s="113"/>
      <c r="AC20" s="112"/>
      <c r="AD20" s="113"/>
      <c r="AE20" s="4"/>
      <c r="AF20" s="4"/>
      <c r="AG20" s="4"/>
      <c r="AH20" s="3">
        <v>13</v>
      </c>
      <c r="AI20" s="19" t="s">
        <v>388</v>
      </c>
      <c r="AJ20" s="19" t="s">
        <v>389</v>
      </c>
      <c r="AK20" s="20" t="s">
        <v>390</v>
      </c>
      <c r="AL20" s="127"/>
      <c r="AM20" s="127"/>
      <c r="AN20" s="127"/>
      <c r="AO20" s="127"/>
      <c r="AP20" s="127"/>
    </row>
    <row r="21" spans="1:42" ht="18.75" thickBot="1">
      <c r="A21" s="112"/>
      <c r="B21" s="113"/>
      <c r="C21" s="112"/>
      <c r="D21" s="113"/>
      <c r="E21" s="169"/>
      <c r="F21" s="166"/>
      <c r="G21" s="118"/>
      <c r="H21" s="115"/>
      <c r="I21" s="118"/>
      <c r="J21" s="115">
        <f>IF(I21="","",VLOOKUP(I21,$N$8:$O$70,2,FALSE))</f>
      </c>
      <c r="K21" s="118"/>
      <c r="L21" s="115"/>
      <c r="M21" s="154"/>
      <c r="N21" s="21"/>
      <c r="O21" s="8">
        <f t="shared" si="0"/>
      </c>
      <c r="P21" s="8">
        <f t="shared" si="1"/>
      </c>
      <c r="Q21" s="9">
        <f t="shared" si="2"/>
      </c>
      <c r="R21" s="22"/>
      <c r="S21" s="23"/>
      <c r="T21" s="24"/>
      <c r="U21" s="121">
        <v>8</v>
      </c>
      <c r="V21" s="122" t="str">
        <f>IF(U21="","",VLOOKUP(U21,$N$8:$O$70,2,FALSE))</f>
        <v>吉田</v>
      </c>
      <c r="W21" s="112"/>
      <c r="X21" s="113"/>
      <c r="Y21" s="118"/>
      <c r="Z21" s="120"/>
      <c r="AA21" s="112"/>
      <c r="AB21" s="113"/>
      <c r="AC21" s="112"/>
      <c r="AD21" s="113"/>
      <c r="AE21" s="4"/>
      <c r="AF21" s="4"/>
      <c r="AG21" s="4"/>
      <c r="AH21" s="3">
        <v>14</v>
      </c>
      <c r="AI21" s="20" t="s">
        <v>391</v>
      </c>
      <c r="AJ21" s="147" t="s">
        <v>392</v>
      </c>
      <c r="AK21" s="147" t="s">
        <v>393</v>
      </c>
      <c r="AM21" s="127"/>
      <c r="AN21" s="127"/>
      <c r="AO21" s="127"/>
      <c r="AP21" s="127"/>
    </row>
    <row r="22" spans="1:42" ht="18.75" thickBot="1">
      <c r="A22" s="112"/>
      <c r="B22" s="113"/>
      <c r="C22" s="112"/>
      <c r="D22" s="113"/>
      <c r="E22" s="114"/>
      <c r="F22" s="115"/>
      <c r="G22" s="118"/>
      <c r="H22" s="115"/>
      <c r="I22" s="167"/>
      <c r="J22" s="168"/>
      <c r="K22" s="118"/>
      <c r="L22" s="115"/>
      <c r="M22" s="154"/>
      <c r="N22" s="26">
        <v>8</v>
      </c>
      <c r="O22" s="27" t="str">
        <f t="shared" si="0"/>
        <v>吉田</v>
      </c>
      <c r="P22" s="145" t="str">
        <f t="shared" si="1"/>
        <v>絵梨奈</v>
      </c>
      <c r="Q22" s="28" t="str">
        <f t="shared" si="2"/>
        <v>(長・ｽｶﾞTS）</v>
      </c>
      <c r="R22" s="29"/>
      <c r="S22" s="30"/>
      <c r="T22" s="31"/>
      <c r="U22" s="169">
        <v>80</v>
      </c>
      <c r="V22" s="166"/>
      <c r="W22" s="112"/>
      <c r="X22" s="113"/>
      <c r="Y22" s="118"/>
      <c r="Z22" s="120"/>
      <c r="AA22" s="112"/>
      <c r="AB22" s="113"/>
      <c r="AC22" s="112"/>
      <c r="AD22" s="113"/>
      <c r="AE22" s="4"/>
      <c r="AF22" s="4"/>
      <c r="AG22" s="4"/>
      <c r="AH22" s="3">
        <v>15</v>
      </c>
      <c r="AI22" s="19" t="s">
        <v>394</v>
      </c>
      <c r="AJ22" s="19" t="s">
        <v>395</v>
      </c>
      <c r="AK22" s="20" t="s">
        <v>272</v>
      </c>
      <c r="AL22" s="127"/>
      <c r="AM22" s="127"/>
      <c r="AN22" s="127"/>
      <c r="AO22" s="127"/>
      <c r="AP22" s="127"/>
    </row>
    <row r="23" spans="1:42" ht="18.75" thickBot="1">
      <c r="A23" s="112"/>
      <c r="B23" s="113"/>
      <c r="C23" s="112"/>
      <c r="D23" s="113"/>
      <c r="E23" s="114"/>
      <c r="F23" s="115"/>
      <c r="G23" s="118"/>
      <c r="H23" s="115">
        <f>IF(G23="","",VLOOKUP(G23,$N$8:$O$70,2,FALSE))</f>
      </c>
      <c r="I23" s="118"/>
      <c r="J23" s="115"/>
      <c r="K23" s="118"/>
      <c r="L23" s="115">
        <f>IF(K23="","",VLOOKUP(K23,$N$8:$O$70,2,FALSE))</f>
      </c>
      <c r="M23" s="33"/>
      <c r="N23" s="7"/>
      <c r="O23" s="8">
        <f t="shared" si="0"/>
      </c>
      <c r="P23" s="8">
        <f t="shared" si="1"/>
      </c>
      <c r="Q23" s="9">
        <f t="shared" si="2"/>
      </c>
      <c r="R23" s="3"/>
      <c r="S23" s="4"/>
      <c r="T23" s="4"/>
      <c r="U23" s="112"/>
      <c r="V23" s="113"/>
      <c r="W23" s="112"/>
      <c r="X23" s="113"/>
      <c r="Y23" s="118"/>
      <c r="Z23" s="120"/>
      <c r="AA23" s="112">
        <v>12</v>
      </c>
      <c r="AB23" s="113" t="str">
        <f>IF(AA23="","",VLOOKUP(AA23,$N$8:$O$70,2,FALSE))</f>
        <v>佐々木</v>
      </c>
      <c r="AC23" s="112"/>
      <c r="AD23" s="113"/>
      <c r="AE23" s="4"/>
      <c r="AF23" s="4"/>
      <c r="AG23" s="4"/>
      <c r="AH23" s="3">
        <v>16</v>
      </c>
      <c r="AI23" s="19" t="s">
        <v>396</v>
      </c>
      <c r="AJ23" s="19" t="s">
        <v>397</v>
      </c>
      <c r="AK23" s="20" t="s">
        <v>242</v>
      </c>
      <c r="AL23" s="127"/>
      <c r="AM23" s="127"/>
      <c r="AN23" s="127"/>
      <c r="AO23" s="127"/>
      <c r="AP23" s="127"/>
    </row>
    <row r="24" spans="1:42" ht="18.75" thickBot="1">
      <c r="A24" s="112"/>
      <c r="B24" s="113"/>
      <c r="C24" s="112"/>
      <c r="D24" s="113"/>
      <c r="E24" s="114"/>
      <c r="F24" s="115"/>
      <c r="G24" s="118"/>
      <c r="H24" s="157"/>
      <c r="I24" s="118"/>
      <c r="J24" s="115"/>
      <c r="K24" s="118"/>
      <c r="L24" s="157"/>
      <c r="M24" s="33"/>
      <c r="N24" s="7">
        <v>9</v>
      </c>
      <c r="O24" s="27" t="str">
        <f t="shared" si="0"/>
        <v>長谷川</v>
      </c>
      <c r="P24" s="27" t="str">
        <f t="shared" si="1"/>
        <v>茉美</v>
      </c>
      <c r="Q24" s="28" t="str">
        <f t="shared" si="2"/>
        <v>(熊・長嶺TC)</v>
      </c>
      <c r="R24" s="3"/>
      <c r="S24" s="4"/>
      <c r="T24" s="4"/>
      <c r="U24" s="112"/>
      <c r="V24" s="113"/>
      <c r="W24" s="112"/>
      <c r="X24" s="113"/>
      <c r="Y24" s="118"/>
      <c r="Z24" s="120"/>
      <c r="AA24" s="169">
        <v>86</v>
      </c>
      <c r="AB24" s="170"/>
      <c r="AC24" s="112"/>
      <c r="AD24" s="113"/>
      <c r="AE24" s="4"/>
      <c r="AF24" s="4"/>
      <c r="AG24" s="4"/>
      <c r="AH24" s="3">
        <v>17</v>
      </c>
      <c r="AI24" s="19" t="s">
        <v>398</v>
      </c>
      <c r="AJ24" s="19" t="s">
        <v>399</v>
      </c>
      <c r="AK24" s="20" t="s">
        <v>352</v>
      </c>
      <c r="AL24" s="127"/>
      <c r="AM24" s="127"/>
      <c r="AN24" s="127"/>
      <c r="AO24" s="127"/>
      <c r="AP24" s="127"/>
    </row>
    <row r="25" spans="1:42" ht="18.75" thickBot="1">
      <c r="A25" s="112"/>
      <c r="B25" s="113"/>
      <c r="C25" s="112"/>
      <c r="D25" s="113"/>
      <c r="E25" s="114"/>
      <c r="F25" s="115"/>
      <c r="G25" s="118"/>
      <c r="H25" s="156"/>
      <c r="I25" s="118"/>
      <c r="J25" s="115"/>
      <c r="K25" s="118"/>
      <c r="L25" s="115"/>
      <c r="M25" s="33"/>
      <c r="N25" s="21"/>
      <c r="O25" s="8">
        <f t="shared" si="0"/>
      </c>
      <c r="P25" s="8">
        <f t="shared" si="1"/>
      </c>
      <c r="Q25" s="9">
        <f t="shared" si="2"/>
      </c>
      <c r="R25" s="22"/>
      <c r="S25" s="23"/>
      <c r="T25" s="24"/>
      <c r="U25" s="118">
        <v>9</v>
      </c>
      <c r="V25" s="113" t="str">
        <f>IF(U25="","",VLOOKUP(U25,$N$8:$O$70,2,FALSE))</f>
        <v>長谷川</v>
      </c>
      <c r="W25" s="112"/>
      <c r="X25" s="113"/>
      <c r="Y25" s="118"/>
      <c r="Z25" s="120"/>
      <c r="AA25" s="118"/>
      <c r="AB25" s="120"/>
      <c r="AC25" s="112"/>
      <c r="AD25" s="113"/>
      <c r="AE25" s="4"/>
      <c r="AF25" s="4"/>
      <c r="AG25" s="4"/>
      <c r="AH25" s="3">
        <v>18</v>
      </c>
      <c r="AI25" s="19" t="s">
        <v>302</v>
      </c>
      <c r="AJ25" s="19" t="s">
        <v>400</v>
      </c>
      <c r="AK25" s="20" t="s">
        <v>401</v>
      </c>
      <c r="AL25" s="127"/>
      <c r="AM25" s="127"/>
      <c r="AN25" s="127"/>
      <c r="AO25" s="127"/>
      <c r="AP25" s="127"/>
    </row>
    <row r="26" spans="1:42" ht="18.75" thickBot="1">
      <c r="A26" s="112"/>
      <c r="B26" s="113"/>
      <c r="C26" s="112"/>
      <c r="D26" s="113"/>
      <c r="E26" s="114"/>
      <c r="F26" s="115"/>
      <c r="G26" s="118"/>
      <c r="H26" s="115"/>
      <c r="I26" s="118"/>
      <c r="J26" s="115"/>
      <c r="K26" s="118"/>
      <c r="L26" s="115"/>
      <c r="M26" s="154"/>
      <c r="N26" s="26">
        <v>10</v>
      </c>
      <c r="O26" s="27" t="str">
        <f t="shared" si="0"/>
        <v>牧</v>
      </c>
      <c r="P26" s="27" t="str">
        <f t="shared" si="1"/>
        <v>仁美</v>
      </c>
      <c r="Q26" s="28" t="str">
        <f t="shared" si="2"/>
        <v>(大・大分Jr）</v>
      </c>
      <c r="R26" s="29"/>
      <c r="S26" s="30"/>
      <c r="T26" s="31"/>
      <c r="U26" s="169">
        <v>84</v>
      </c>
      <c r="V26" s="170"/>
      <c r="W26" s="112"/>
      <c r="X26" s="113"/>
      <c r="Y26" s="118"/>
      <c r="Z26" s="120"/>
      <c r="AA26" s="118"/>
      <c r="AB26" s="120"/>
      <c r="AC26" s="112"/>
      <c r="AD26" s="113"/>
      <c r="AE26" s="4"/>
      <c r="AF26" s="4"/>
      <c r="AG26" s="4"/>
      <c r="AH26" s="3">
        <v>19</v>
      </c>
      <c r="AI26" s="19" t="s">
        <v>356</v>
      </c>
      <c r="AJ26" s="19" t="s">
        <v>402</v>
      </c>
      <c r="AK26" s="20" t="s">
        <v>358</v>
      </c>
      <c r="AL26" s="127"/>
      <c r="AM26" s="127"/>
      <c r="AN26" s="127"/>
      <c r="AO26" s="127"/>
      <c r="AP26" s="127"/>
    </row>
    <row r="27" spans="1:42" ht="18.75" thickBot="1">
      <c r="A27" s="112"/>
      <c r="B27" s="113"/>
      <c r="C27" s="112"/>
      <c r="D27" s="113"/>
      <c r="E27" s="114"/>
      <c r="F27" s="115"/>
      <c r="G27" s="118"/>
      <c r="H27" s="115"/>
      <c r="I27" s="118"/>
      <c r="J27" s="115"/>
      <c r="K27" s="155"/>
      <c r="L27" s="156">
        <f>IF(K27="","",VLOOKUP(K27,$N$8:$O$70,2,FALSE))</f>
      </c>
      <c r="M27" s="138"/>
      <c r="N27" s="7"/>
      <c r="O27" s="8">
        <f t="shared" si="0"/>
      </c>
      <c r="P27" s="8">
        <f t="shared" si="1"/>
      </c>
      <c r="Q27" s="9">
        <f t="shared" si="2"/>
      </c>
      <c r="R27" s="3"/>
      <c r="S27" s="4"/>
      <c r="T27" s="4"/>
      <c r="U27" s="118"/>
      <c r="V27" s="120"/>
      <c r="W27" s="112">
        <v>12</v>
      </c>
      <c r="X27" s="113" t="str">
        <f>IF(W27="","",VLOOKUP(W27,$N$8:$O$70,2,FALSE))</f>
        <v>佐々木</v>
      </c>
      <c r="Y27" s="118"/>
      <c r="Z27" s="120"/>
      <c r="AA27" s="118"/>
      <c r="AB27" s="120"/>
      <c r="AC27" s="112"/>
      <c r="AD27" s="113"/>
      <c r="AE27" s="4"/>
      <c r="AF27" s="4"/>
      <c r="AG27" s="4"/>
      <c r="AH27" s="3">
        <v>20</v>
      </c>
      <c r="AI27" s="19" t="s">
        <v>403</v>
      </c>
      <c r="AJ27" s="19" t="s">
        <v>404</v>
      </c>
      <c r="AK27" s="20" t="s">
        <v>242</v>
      </c>
      <c r="AL27" s="127"/>
      <c r="AM27" s="127"/>
      <c r="AN27" s="127"/>
      <c r="AO27" s="127"/>
      <c r="AP27" s="127"/>
    </row>
    <row r="28" spans="1:42" ht="18.75" thickBot="1">
      <c r="A28" s="112"/>
      <c r="B28" s="113"/>
      <c r="C28" s="112">
        <v>26</v>
      </c>
      <c r="D28" s="113" t="str">
        <f>IF(C28="","",VLOOKUP(C28,$N$8:$O$70,2,FALSE))</f>
        <v>森永</v>
      </c>
      <c r="E28" s="114"/>
      <c r="F28" s="115"/>
      <c r="G28" s="118"/>
      <c r="H28" s="115"/>
      <c r="I28" s="118"/>
      <c r="J28" s="115"/>
      <c r="K28" s="167"/>
      <c r="L28" s="168"/>
      <c r="M28" s="33"/>
      <c r="N28" s="7">
        <v>11</v>
      </c>
      <c r="O28" s="27" t="str">
        <f t="shared" si="0"/>
        <v>大田尾</v>
      </c>
      <c r="P28" s="27" t="str">
        <f t="shared" si="1"/>
        <v>陽子</v>
      </c>
      <c r="Q28" s="28" t="str">
        <f t="shared" si="2"/>
        <v>(佐・佐賀GTC）</v>
      </c>
      <c r="R28" s="3"/>
      <c r="S28" s="4"/>
      <c r="T28" s="4"/>
      <c r="U28" s="118"/>
      <c r="V28" s="120"/>
      <c r="W28" s="169">
        <v>84</v>
      </c>
      <c r="X28" s="170"/>
      <c r="Y28" s="114"/>
      <c r="Z28" s="120"/>
      <c r="AA28" s="118"/>
      <c r="AB28" s="120"/>
      <c r="AC28" s="112"/>
      <c r="AD28" s="113"/>
      <c r="AE28" s="4"/>
      <c r="AF28" s="4"/>
      <c r="AG28" s="4"/>
      <c r="AH28" s="3">
        <v>21</v>
      </c>
      <c r="AI28" s="19" t="s">
        <v>405</v>
      </c>
      <c r="AJ28" s="19" t="s">
        <v>406</v>
      </c>
      <c r="AK28" s="20" t="s">
        <v>187</v>
      </c>
      <c r="AL28" s="127"/>
      <c r="AM28" s="127"/>
      <c r="AN28" s="127"/>
      <c r="AO28" s="127"/>
      <c r="AP28" s="127"/>
    </row>
    <row r="29" spans="1:42" ht="18.75" thickBot="1">
      <c r="A29" s="112"/>
      <c r="B29" s="113"/>
      <c r="C29" s="169">
        <v>80</v>
      </c>
      <c r="D29" s="170"/>
      <c r="E29" s="114"/>
      <c r="F29" s="115"/>
      <c r="G29" s="118"/>
      <c r="H29" s="115"/>
      <c r="I29" s="118"/>
      <c r="J29" s="115">
        <f>IF(I29="","",VLOOKUP(I29,$N$8:$O$70,2,FALSE))</f>
      </c>
      <c r="K29" s="118"/>
      <c r="L29" s="115"/>
      <c r="M29" s="154"/>
      <c r="N29" s="21"/>
      <c r="O29" s="8">
        <f t="shared" si="0"/>
      </c>
      <c r="P29" s="8">
        <f t="shared" si="1"/>
      </c>
      <c r="Q29" s="9">
        <f t="shared" si="2"/>
      </c>
      <c r="R29" s="22"/>
      <c r="S29" s="23"/>
      <c r="T29" s="24"/>
      <c r="U29" s="121">
        <v>12</v>
      </c>
      <c r="V29" s="122" t="str">
        <f>IF(U29="","",VLOOKUP(U29,$N$8:$O$70,2,FALSE))</f>
        <v>佐々木</v>
      </c>
      <c r="W29" s="118"/>
      <c r="X29" s="120"/>
      <c r="Y29" s="114"/>
      <c r="Z29" s="120"/>
      <c r="AA29" s="118"/>
      <c r="AB29" s="120"/>
      <c r="AC29" s="112"/>
      <c r="AD29" s="113"/>
      <c r="AE29" s="4"/>
      <c r="AF29" s="4"/>
      <c r="AG29" s="4"/>
      <c r="AH29" s="3">
        <v>22</v>
      </c>
      <c r="AI29" s="19" t="s">
        <v>407</v>
      </c>
      <c r="AJ29" s="19" t="s">
        <v>408</v>
      </c>
      <c r="AK29" s="20" t="s">
        <v>242</v>
      </c>
      <c r="AL29" s="127"/>
      <c r="AM29" s="127"/>
      <c r="AN29" s="127"/>
      <c r="AO29" s="127"/>
      <c r="AP29" s="127"/>
    </row>
    <row r="30" spans="1:42" ht="18.75" thickBot="1">
      <c r="A30" s="112"/>
      <c r="B30" s="113"/>
      <c r="C30" s="114"/>
      <c r="D30" s="120"/>
      <c r="E30" s="114"/>
      <c r="F30" s="115"/>
      <c r="G30" s="118"/>
      <c r="H30" s="115"/>
      <c r="I30" s="167"/>
      <c r="J30" s="168"/>
      <c r="K30" s="118"/>
      <c r="L30" s="115"/>
      <c r="M30" s="154"/>
      <c r="N30" s="26">
        <v>12</v>
      </c>
      <c r="O30" s="27" t="str">
        <f t="shared" si="0"/>
        <v>佐々木</v>
      </c>
      <c r="P30" s="27" t="str">
        <f t="shared" si="1"/>
        <v>綾</v>
      </c>
      <c r="Q30" s="28" t="str">
        <f t="shared" si="2"/>
        <v>(鹿・上屋久Jr）</v>
      </c>
      <c r="R30" s="29"/>
      <c r="S30" s="30"/>
      <c r="T30" s="31"/>
      <c r="U30" s="169">
        <v>81</v>
      </c>
      <c r="V30" s="166"/>
      <c r="W30" s="118"/>
      <c r="X30" s="120"/>
      <c r="Y30" s="114"/>
      <c r="Z30" s="120"/>
      <c r="AA30" s="118"/>
      <c r="AB30" s="120"/>
      <c r="AC30" s="112"/>
      <c r="AD30" s="113"/>
      <c r="AE30" s="4"/>
      <c r="AF30" s="4"/>
      <c r="AG30" s="4"/>
      <c r="AH30" s="3">
        <v>23</v>
      </c>
      <c r="AI30" s="19" t="s">
        <v>211</v>
      </c>
      <c r="AJ30" s="19" t="s">
        <v>409</v>
      </c>
      <c r="AK30" s="20" t="s">
        <v>260</v>
      </c>
      <c r="AL30" s="127"/>
      <c r="AM30" s="127"/>
      <c r="AN30" s="127"/>
      <c r="AO30" s="127"/>
      <c r="AP30" s="127"/>
    </row>
    <row r="31" spans="1:42" ht="18.75" thickBot="1">
      <c r="A31" s="112"/>
      <c r="B31" s="113"/>
      <c r="C31" s="114"/>
      <c r="D31" s="115"/>
      <c r="E31" s="114"/>
      <c r="F31" s="115"/>
      <c r="G31" s="118"/>
      <c r="H31" s="115"/>
      <c r="I31" s="118"/>
      <c r="J31" s="115"/>
      <c r="K31" s="118"/>
      <c r="L31" s="115">
        <f>IF(K31="","",VLOOKUP(K31,$N$8:$O$70,2,FALSE))</f>
      </c>
      <c r="M31" s="33"/>
      <c r="N31" s="7"/>
      <c r="O31" s="8">
        <f t="shared" si="0"/>
      </c>
      <c r="P31" s="8">
        <f t="shared" si="1"/>
      </c>
      <c r="Q31" s="9">
        <f t="shared" si="2"/>
      </c>
      <c r="R31" s="3"/>
      <c r="S31" s="4"/>
      <c r="T31" s="4"/>
      <c r="U31" s="112"/>
      <c r="V31" s="113"/>
      <c r="W31" s="118"/>
      <c r="X31" s="120"/>
      <c r="Y31" s="116">
        <v>12</v>
      </c>
      <c r="Z31" s="122" t="str">
        <f>IF(Y31="","",VLOOKUP(Y31,$N$8:$O$70,2,FALSE))</f>
        <v>佐々木</v>
      </c>
      <c r="AA31" s="118"/>
      <c r="AB31" s="120"/>
      <c r="AC31" s="112"/>
      <c r="AD31" s="113"/>
      <c r="AE31" s="4"/>
      <c r="AF31" s="4"/>
      <c r="AG31" s="4"/>
      <c r="AH31" s="3">
        <v>24</v>
      </c>
      <c r="AI31" s="34" t="s">
        <v>410</v>
      </c>
      <c r="AJ31" s="34" t="s">
        <v>411</v>
      </c>
      <c r="AK31" s="35" t="s">
        <v>412</v>
      </c>
      <c r="AL31" s="127"/>
      <c r="AM31" s="127"/>
      <c r="AN31" s="127"/>
      <c r="AO31" s="127"/>
      <c r="AP31" s="127"/>
    </row>
    <row r="32" spans="1:42" ht="18.75" thickBot="1">
      <c r="A32" s="112"/>
      <c r="B32" s="113"/>
      <c r="C32" s="114"/>
      <c r="D32" s="115"/>
      <c r="E32" s="114"/>
      <c r="F32" s="115"/>
      <c r="G32" s="118"/>
      <c r="H32" s="115"/>
      <c r="I32" s="118"/>
      <c r="J32" s="115"/>
      <c r="K32" s="118"/>
      <c r="L32" s="157"/>
      <c r="M32" s="33"/>
      <c r="N32" s="26">
        <v>13</v>
      </c>
      <c r="O32" s="27" t="str">
        <f t="shared" si="0"/>
        <v>吉本</v>
      </c>
      <c r="P32" s="27" t="str">
        <f t="shared" si="1"/>
        <v>彩夏</v>
      </c>
      <c r="Q32" s="28" t="str">
        <f t="shared" si="2"/>
        <v>(福･春日西TC)</v>
      </c>
      <c r="R32" s="3"/>
      <c r="S32" s="4"/>
      <c r="T32" s="4"/>
      <c r="U32" s="112"/>
      <c r="V32" s="113"/>
      <c r="W32" s="118"/>
      <c r="X32" s="120"/>
      <c r="Y32" s="169">
        <v>83</v>
      </c>
      <c r="Z32" s="166"/>
      <c r="AA32" s="118"/>
      <c r="AB32" s="120"/>
      <c r="AC32" s="112"/>
      <c r="AD32" s="113"/>
      <c r="AE32" s="4"/>
      <c r="AF32" s="4"/>
      <c r="AG32" s="4"/>
      <c r="AH32" s="3">
        <v>25</v>
      </c>
      <c r="AI32" s="19" t="s">
        <v>413</v>
      </c>
      <c r="AJ32" s="19" t="s">
        <v>414</v>
      </c>
      <c r="AK32" s="20" t="s">
        <v>415</v>
      </c>
      <c r="AL32" s="127"/>
      <c r="AM32" s="127"/>
      <c r="AN32" s="127"/>
      <c r="AO32" s="127"/>
      <c r="AP32" s="127"/>
    </row>
    <row r="33" spans="1:42" ht="18.75" thickBot="1">
      <c r="A33" s="112"/>
      <c r="B33" s="113"/>
      <c r="C33" s="114"/>
      <c r="D33" s="115"/>
      <c r="E33" s="114"/>
      <c r="F33" s="115"/>
      <c r="G33" s="118"/>
      <c r="H33" s="115">
        <f>IF(G33="","",VLOOKUP(G33,$N$8:$O$70,2,FALSE))</f>
      </c>
      <c r="I33" s="118"/>
      <c r="J33" s="115"/>
      <c r="K33" s="118"/>
      <c r="L33" s="115"/>
      <c r="M33" s="33"/>
      <c r="N33" s="21"/>
      <c r="O33" s="8"/>
      <c r="P33" s="8"/>
      <c r="Q33" s="9"/>
      <c r="R33" s="22"/>
      <c r="S33" s="23"/>
      <c r="T33" s="24"/>
      <c r="U33" s="118">
        <v>14</v>
      </c>
      <c r="V33" s="113" t="str">
        <f>IF(U33="","",VLOOKUP(U33,$N$8:$O$70,2,FALSE))</f>
        <v>平原</v>
      </c>
      <c r="W33" s="118"/>
      <c r="X33" s="120"/>
      <c r="Y33" s="114"/>
      <c r="Z33" s="113"/>
      <c r="AA33" s="118"/>
      <c r="AB33" s="120"/>
      <c r="AC33" s="112"/>
      <c r="AD33" s="113"/>
      <c r="AE33" s="4"/>
      <c r="AF33" s="4"/>
      <c r="AG33" s="4"/>
      <c r="AH33" s="3">
        <v>26</v>
      </c>
      <c r="AI33" s="19" t="s">
        <v>168</v>
      </c>
      <c r="AJ33" s="19" t="s">
        <v>416</v>
      </c>
      <c r="AK33" s="20" t="s">
        <v>187</v>
      </c>
      <c r="AL33" s="127"/>
      <c r="AM33" s="127"/>
      <c r="AN33" s="127"/>
      <c r="AO33" s="127"/>
      <c r="AP33" s="127"/>
    </row>
    <row r="34" spans="1:42" ht="18.75" thickBot="1">
      <c r="A34" s="112"/>
      <c r="B34" s="113"/>
      <c r="C34" s="114"/>
      <c r="D34" s="115"/>
      <c r="E34" s="114"/>
      <c r="F34" s="115"/>
      <c r="G34" s="167"/>
      <c r="H34" s="168"/>
      <c r="I34" s="118"/>
      <c r="J34" s="115"/>
      <c r="K34" s="118"/>
      <c r="L34" s="115"/>
      <c r="M34" s="154"/>
      <c r="N34" s="26">
        <v>14</v>
      </c>
      <c r="O34" s="27" t="str">
        <f t="shared" si="0"/>
        <v>平原</v>
      </c>
      <c r="P34" s="27" t="str">
        <f t="shared" si="1"/>
        <v>しおり</v>
      </c>
      <c r="Q34" s="28" t="str">
        <f t="shared" si="2"/>
        <v>(鹿・西紫原Jr）</v>
      </c>
      <c r="R34" s="29"/>
      <c r="S34" s="30"/>
      <c r="T34" s="31"/>
      <c r="U34" s="169">
        <v>82</v>
      </c>
      <c r="V34" s="170"/>
      <c r="W34" s="118"/>
      <c r="X34" s="120"/>
      <c r="Y34" s="114"/>
      <c r="Z34" s="113"/>
      <c r="AA34" s="118"/>
      <c r="AB34" s="120"/>
      <c r="AC34" s="112"/>
      <c r="AD34" s="113"/>
      <c r="AE34" s="4"/>
      <c r="AF34" s="4"/>
      <c r="AG34" s="4"/>
      <c r="AH34" s="3">
        <v>27</v>
      </c>
      <c r="AI34" s="19" t="s">
        <v>417</v>
      </c>
      <c r="AJ34" s="19" t="s">
        <v>418</v>
      </c>
      <c r="AK34" s="20" t="s">
        <v>412</v>
      </c>
      <c r="AL34" s="127"/>
      <c r="AM34" s="127"/>
      <c r="AN34" s="127"/>
      <c r="AO34" s="127"/>
      <c r="AP34" s="127"/>
    </row>
    <row r="35" spans="1:42" ht="18.75" thickBot="1">
      <c r="A35" s="112"/>
      <c r="B35" s="113"/>
      <c r="C35" s="114"/>
      <c r="D35" s="115"/>
      <c r="E35" s="114"/>
      <c r="F35" s="115"/>
      <c r="G35" s="118"/>
      <c r="H35" s="115"/>
      <c r="I35" s="118"/>
      <c r="J35" s="115"/>
      <c r="K35" s="155"/>
      <c r="L35" s="156">
        <f>IF(K35="","",VLOOKUP(K35,$N$8:$O$70,2,FALSE))</f>
      </c>
      <c r="M35" s="138"/>
      <c r="N35" s="7"/>
      <c r="O35" s="8">
        <f t="shared" si="0"/>
      </c>
      <c r="P35" s="8">
        <f t="shared" si="1"/>
      </c>
      <c r="Q35" s="9">
        <f t="shared" si="2"/>
      </c>
      <c r="R35" s="3"/>
      <c r="S35" s="4"/>
      <c r="T35" s="4"/>
      <c r="U35" s="118"/>
      <c r="V35" s="120"/>
      <c r="W35" s="121">
        <v>16</v>
      </c>
      <c r="X35" s="122" t="str">
        <f>IF(W35="","",VLOOKUP(W35,$N$8:$O$70,2,FALSE))</f>
        <v>中村</v>
      </c>
      <c r="Y35" s="114"/>
      <c r="Z35" s="113"/>
      <c r="AA35" s="118"/>
      <c r="AB35" s="120"/>
      <c r="AC35" s="112"/>
      <c r="AD35" s="113"/>
      <c r="AE35" s="4"/>
      <c r="AF35" s="4"/>
      <c r="AG35" s="4"/>
      <c r="AH35" s="3">
        <v>28</v>
      </c>
      <c r="AI35" s="19" t="s">
        <v>419</v>
      </c>
      <c r="AJ35" s="19" t="s">
        <v>420</v>
      </c>
      <c r="AK35" s="20" t="s">
        <v>421</v>
      </c>
      <c r="AL35" s="127"/>
      <c r="AM35" s="127"/>
      <c r="AN35" s="127"/>
      <c r="AO35" s="127"/>
      <c r="AP35" s="127"/>
    </row>
    <row r="36" spans="1:42" ht="18.75" thickBot="1">
      <c r="A36" s="112"/>
      <c r="B36" s="113"/>
      <c r="C36" s="114"/>
      <c r="D36" s="115"/>
      <c r="E36" s="116">
        <v>16</v>
      </c>
      <c r="F36" s="117" t="str">
        <f>IF(E36="","",VLOOKUP(E36,$N$8:$O$70,2,FALSE))</f>
        <v>中村</v>
      </c>
      <c r="G36" s="118"/>
      <c r="H36" s="115"/>
      <c r="I36" s="118"/>
      <c r="J36" s="115"/>
      <c r="K36" s="167"/>
      <c r="L36" s="168"/>
      <c r="M36" s="33"/>
      <c r="N36" s="26">
        <v>15</v>
      </c>
      <c r="O36" s="27" t="str">
        <f t="shared" si="0"/>
        <v>日髙</v>
      </c>
      <c r="P36" s="27" t="str">
        <f t="shared" si="1"/>
        <v>いづみ</v>
      </c>
      <c r="Q36" s="28" t="str">
        <f t="shared" si="2"/>
        <v>(宮・ﾐﾘｵﾝJr）</v>
      </c>
      <c r="R36" s="3"/>
      <c r="S36" s="4"/>
      <c r="T36" s="4"/>
      <c r="U36" s="118"/>
      <c r="V36" s="120"/>
      <c r="W36" s="169">
        <v>81</v>
      </c>
      <c r="X36" s="166"/>
      <c r="Y36" s="112"/>
      <c r="Z36" s="113"/>
      <c r="AA36" s="118"/>
      <c r="AB36" s="120"/>
      <c r="AC36" s="112"/>
      <c r="AD36" s="113"/>
      <c r="AE36" s="4"/>
      <c r="AF36" s="4"/>
      <c r="AG36" s="4"/>
      <c r="AH36" s="3">
        <v>29</v>
      </c>
      <c r="AI36" s="19" t="s">
        <v>422</v>
      </c>
      <c r="AJ36" s="19" t="s">
        <v>423</v>
      </c>
      <c r="AK36" s="20" t="s">
        <v>424</v>
      </c>
      <c r="AL36" s="127"/>
      <c r="AM36" s="127"/>
      <c r="AN36" s="127"/>
      <c r="AO36" s="127"/>
      <c r="AP36" s="127"/>
    </row>
    <row r="37" spans="1:42" ht="18.75" thickBot="1">
      <c r="A37" s="112"/>
      <c r="B37" s="113"/>
      <c r="C37" s="114"/>
      <c r="D37" s="115"/>
      <c r="E37" s="165"/>
      <c r="F37" s="166"/>
      <c r="G37" s="118"/>
      <c r="H37" s="115"/>
      <c r="I37" s="118"/>
      <c r="J37" s="115">
        <f>IF(I37="","",VLOOKUP(I37,$N$8:$O$70,2,FALSE))</f>
      </c>
      <c r="K37" s="118"/>
      <c r="L37" s="115"/>
      <c r="M37" s="154"/>
      <c r="N37" s="21"/>
      <c r="O37" s="8">
        <f t="shared" si="0"/>
      </c>
      <c r="P37" s="8">
        <f t="shared" si="1"/>
      </c>
      <c r="Q37" s="9">
        <f t="shared" si="2"/>
      </c>
      <c r="R37" s="22"/>
      <c r="S37" s="23"/>
      <c r="T37" s="24"/>
      <c r="U37" s="121">
        <v>16</v>
      </c>
      <c r="V37" s="122" t="str">
        <f>IF(U37="","",VLOOKUP(U37,$N$8:$O$70,2,FALSE))</f>
        <v>中村</v>
      </c>
      <c r="W37" s="112"/>
      <c r="X37" s="113"/>
      <c r="Y37" s="112"/>
      <c r="Z37" s="113"/>
      <c r="AA37" s="118"/>
      <c r="AB37" s="120"/>
      <c r="AC37" s="112"/>
      <c r="AD37" s="113"/>
      <c r="AE37" s="4"/>
      <c r="AF37" s="4"/>
      <c r="AG37" s="4"/>
      <c r="AH37" s="3">
        <v>30</v>
      </c>
      <c r="AI37" s="19" t="s">
        <v>425</v>
      </c>
      <c r="AJ37" s="19" t="s">
        <v>322</v>
      </c>
      <c r="AK37" s="20" t="s">
        <v>344</v>
      </c>
      <c r="AL37" s="127"/>
      <c r="AM37" s="127"/>
      <c r="AN37" s="127"/>
      <c r="AO37" s="127"/>
      <c r="AP37" s="127"/>
    </row>
    <row r="38" spans="1:42" ht="18.75" thickBot="1">
      <c r="A38" s="112"/>
      <c r="B38" s="113"/>
      <c r="C38" s="114"/>
      <c r="D38" s="115"/>
      <c r="E38" s="112"/>
      <c r="F38" s="113"/>
      <c r="G38" s="118"/>
      <c r="H38" s="115"/>
      <c r="I38" s="167"/>
      <c r="J38" s="168"/>
      <c r="K38" s="118"/>
      <c r="L38" s="115"/>
      <c r="M38" s="154"/>
      <c r="N38" s="26">
        <v>16</v>
      </c>
      <c r="O38" s="27" t="str">
        <f t="shared" si="0"/>
        <v>中村</v>
      </c>
      <c r="P38" s="27" t="str">
        <f t="shared" si="1"/>
        <v>真由美</v>
      </c>
      <c r="Q38" s="81" t="str">
        <f t="shared" si="2"/>
        <v>(熊・長嶺TC）</v>
      </c>
      <c r="R38" s="29"/>
      <c r="S38" s="30"/>
      <c r="T38" s="31"/>
      <c r="U38" s="169">
        <v>83</v>
      </c>
      <c r="V38" s="166"/>
      <c r="W38" s="112"/>
      <c r="X38" s="113"/>
      <c r="Y38" s="112"/>
      <c r="Z38" s="113"/>
      <c r="AA38" s="118"/>
      <c r="AB38" s="120"/>
      <c r="AC38" s="112"/>
      <c r="AD38" s="113"/>
      <c r="AE38" s="4"/>
      <c r="AF38" s="4"/>
      <c r="AG38" s="4"/>
      <c r="AH38" s="3">
        <v>31</v>
      </c>
      <c r="AI38" s="19" t="s">
        <v>426</v>
      </c>
      <c r="AJ38" s="19" t="s">
        <v>427</v>
      </c>
      <c r="AK38" s="20" t="s">
        <v>181</v>
      </c>
      <c r="AL38" s="127"/>
      <c r="AM38" s="127"/>
      <c r="AN38" s="127"/>
      <c r="AO38" s="127"/>
      <c r="AP38" s="127"/>
    </row>
    <row r="39" spans="1:42" ht="18.75" thickBot="1">
      <c r="A39" s="112"/>
      <c r="B39" s="113"/>
      <c r="C39" s="114"/>
      <c r="D39" s="115"/>
      <c r="E39" s="112"/>
      <c r="F39" s="113"/>
      <c r="G39" s="118"/>
      <c r="H39" s="115">
        <f>IF(G39="","",VLOOKUP(G39,$N$8:$O$70,2,FALSE))</f>
      </c>
      <c r="I39" s="118"/>
      <c r="J39" s="115"/>
      <c r="K39" s="118"/>
      <c r="L39" s="115">
        <f>IF(K39="","",VLOOKUP(K39,$N$8:$O$70,2,FALSE))</f>
      </c>
      <c r="M39" s="33"/>
      <c r="N39" s="7"/>
      <c r="O39" s="8">
        <f t="shared" si="0"/>
      </c>
      <c r="P39" s="8">
        <f t="shared" si="1"/>
      </c>
      <c r="Q39" s="9">
        <f t="shared" si="2"/>
      </c>
      <c r="R39" s="3"/>
      <c r="S39" s="4"/>
      <c r="T39" s="4"/>
      <c r="U39" s="112"/>
      <c r="V39" s="113"/>
      <c r="W39" s="112"/>
      <c r="X39" s="113"/>
      <c r="Y39" s="112"/>
      <c r="Z39" s="113"/>
      <c r="AA39" s="118"/>
      <c r="AB39" s="120"/>
      <c r="AC39" s="116">
        <v>32</v>
      </c>
      <c r="AD39" s="117" t="str">
        <f>IF(AC39="","",VLOOKUP(AC39,$N$8:$O$70,2,FALSE))</f>
        <v>浜田</v>
      </c>
      <c r="AE39" s="4"/>
      <c r="AF39" s="4"/>
      <c r="AG39" s="4"/>
      <c r="AH39" s="3">
        <v>32</v>
      </c>
      <c r="AI39" s="19" t="s">
        <v>428</v>
      </c>
      <c r="AJ39" s="19" t="s">
        <v>429</v>
      </c>
      <c r="AK39" s="20" t="s">
        <v>187</v>
      </c>
      <c r="AL39" s="127"/>
      <c r="AM39" s="127"/>
      <c r="AN39" s="127"/>
      <c r="AO39" s="127"/>
      <c r="AP39" s="127"/>
    </row>
    <row r="40" spans="1:42" ht="18.75" thickBot="1">
      <c r="A40" s="112"/>
      <c r="B40" s="113"/>
      <c r="C40" s="114"/>
      <c r="D40" s="115"/>
      <c r="E40" s="112"/>
      <c r="F40" s="113"/>
      <c r="G40" s="118"/>
      <c r="H40" s="157"/>
      <c r="I40" s="118"/>
      <c r="J40" s="115"/>
      <c r="K40" s="118"/>
      <c r="L40" s="157"/>
      <c r="M40" s="33"/>
      <c r="N40" s="26">
        <v>17</v>
      </c>
      <c r="O40" s="27" t="str">
        <f aca="true" t="shared" si="3" ref="O40:O70">IF(N40="","",VLOOKUP(N40,$AH$8:$AK$39,2,FALSE))</f>
        <v>大坪</v>
      </c>
      <c r="P40" s="27" t="str">
        <f aca="true" t="shared" si="4" ref="P40:P70">IF(N40="","",VLOOKUP(N40,$AH$8:$AK$39,3,FALSE))</f>
        <v>慧美</v>
      </c>
      <c r="Q40" s="28" t="str">
        <f aca="true" t="shared" si="5" ref="Q40:Q70">IF(N40="","",VLOOKUP(N40,$AH$8:$AK$39,4,FALSE))</f>
        <v>(長・SNTC）</v>
      </c>
      <c r="R40" s="3"/>
      <c r="S40" s="4"/>
      <c r="T40" s="4"/>
      <c r="U40" s="112"/>
      <c r="V40" s="113"/>
      <c r="W40" s="112"/>
      <c r="X40" s="113"/>
      <c r="Y40" s="112"/>
      <c r="Z40" s="113"/>
      <c r="AA40" s="118"/>
      <c r="AB40" s="120"/>
      <c r="AC40" s="174">
        <v>6263</v>
      </c>
      <c r="AD40" s="175"/>
      <c r="AE40" s="4"/>
      <c r="AF40" s="4"/>
      <c r="AG40" s="4"/>
      <c r="AH40" s="3" t="s">
        <v>257</v>
      </c>
      <c r="AI40" s="146" t="s">
        <v>430</v>
      </c>
      <c r="AJ40" s="146" t="s">
        <v>431</v>
      </c>
      <c r="AK40" s="146" t="s">
        <v>227</v>
      </c>
      <c r="AL40" s="127"/>
      <c r="AM40" s="127"/>
      <c r="AN40" s="127"/>
      <c r="AO40" s="127"/>
      <c r="AP40" s="127"/>
    </row>
    <row r="41" spans="1:42" ht="18.75" thickBot="1">
      <c r="A41" s="112"/>
      <c r="B41" s="113"/>
      <c r="C41" s="114"/>
      <c r="D41" s="115"/>
      <c r="E41" s="112"/>
      <c r="F41" s="113"/>
      <c r="G41" s="118"/>
      <c r="H41" s="115"/>
      <c r="I41" s="118"/>
      <c r="J41" s="115"/>
      <c r="K41" s="118"/>
      <c r="L41" s="115"/>
      <c r="M41" s="33"/>
      <c r="N41" s="21"/>
      <c r="O41" s="8">
        <f t="shared" si="3"/>
      </c>
      <c r="P41" s="8">
        <f t="shared" si="4"/>
      </c>
      <c r="Q41" s="9">
        <f t="shared" si="5"/>
      </c>
      <c r="R41" s="22"/>
      <c r="S41" s="23"/>
      <c r="T41" s="24"/>
      <c r="U41" s="118">
        <v>17</v>
      </c>
      <c r="V41" s="113" t="str">
        <f>IF(U41="","",VLOOKUP(U41,$N$8:$O$70,2,FALSE))</f>
        <v>大坪</v>
      </c>
      <c r="W41" s="112"/>
      <c r="X41" s="113"/>
      <c r="Y41" s="112"/>
      <c r="Z41" s="113"/>
      <c r="AA41" s="118"/>
      <c r="AB41" s="120"/>
      <c r="AC41" s="112"/>
      <c r="AD41" s="113"/>
      <c r="AE41" s="4"/>
      <c r="AF41" s="4"/>
      <c r="AG41" s="4"/>
      <c r="AH41" s="3" t="s">
        <v>261</v>
      </c>
      <c r="AI41" s="146" t="s">
        <v>432</v>
      </c>
      <c r="AJ41" s="146" t="s">
        <v>433</v>
      </c>
      <c r="AK41" s="146" t="s">
        <v>434</v>
      </c>
      <c r="AL41" s="127"/>
      <c r="AM41" s="127"/>
      <c r="AN41" s="127"/>
      <c r="AO41" s="127"/>
      <c r="AP41" s="127"/>
    </row>
    <row r="42" spans="1:42" ht="18.75" thickBot="1">
      <c r="A42" s="112"/>
      <c r="B42" s="113"/>
      <c r="C42" s="114"/>
      <c r="D42" s="115"/>
      <c r="E42" s="112"/>
      <c r="F42" s="113"/>
      <c r="G42" s="118"/>
      <c r="H42" s="115"/>
      <c r="I42" s="118"/>
      <c r="J42" s="115"/>
      <c r="K42" s="118"/>
      <c r="L42" s="115"/>
      <c r="M42" s="154"/>
      <c r="N42" s="26">
        <v>18</v>
      </c>
      <c r="O42" s="27" t="str">
        <f t="shared" si="3"/>
        <v>菅村</v>
      </c>
      <c r="P42" s="27" t="str">
        <f t="shared" si="4"/>
        <v>恵里香</v>
      </c>
      <c r="Q42" s="28" t="str">
        <f t="shared" si="5"/>
        <v>(熊・RKKﾙｰﾃﾞﾝｽ）</v>
      </c>
      <c r="R42" s="29"/>
      <c r="S42" s="30"/>
      <c r="T42" s="31"/>
      <c r="U42" s="169">
        <v>86</v>
      </c>
      <c r="V42" s="170"/>
      <c r="W42" s="112"/>
      <c r="X42" s="113"/>
      <c r="Y42" s="112"/>
      <c r="Z42" s="113"/>
      <c r="AA42" s="118"/>
      <c r="AB42" s="120"/>
      <c r="AC42" s="112"/>
      <c r="AD42" s="113"/>
      <c r="AE42" s="4"/>
      <c r="AF42" s="4"/>
      <c r="AG42" s="4"/>
      <c r="AH42" s="3" t="s">
        <v>265</v>
      </c>
      <c r="AI42" s="36" t="s">
        <v>435</v>
      </c>
      <c r="AJ42" s="127" t="s">
        <v>436</v>
      </c>
      <c r="AK42" s="127" t="s">
        <v>393</v>
      </c>
      <c r="AL42" s="127"/>
      <c r="AM42" s="127"/>
      <c r="AN42" s="127"/>
      <c r="AO42" s="127"/>
      <c r="AP42" s="127"/>
    </row>
    <row r="43" spans="1:42" ht="18.75" thickBot="1">
      <c r="A43" s="112"/>
      <c r="B43" s="113"/>
      <c r="C43" s="114"/>
      <c r="D43" s="115"/>
      <c r="E43" s="112"/>
      <c r="F43" s="113"/>
      <c r="G43" s="118"/>
      <c r="H43" s="115"/>
      <c r="I43" s="118"/>
      <c r="J43" s="115"/>
      <c r="K43" s="155"/>
      <c r="L43" s="156">
        <f>IF(K43="","",VLOOKUP(K43,$N$8:$O$70,2,FALSE))</f>
      </c>
      <c r="M43" s="138"/>
      <c r="N43" s="7"/>
      <c r="O43" s="8">
        <f t="shared" si="3"/>
      </c>
      <c r="P43" s="8">
        <f t="shared" si="4"/>
      </c>
      <c r="Q43" s="9">
        <f t="shared" si="5"/>
      </c>
      <c r="R43" s="3"/>
      <c r="S43" s="4"/>
      <c r="T43" s="4"/>
      <c r="U43" s="118"/>
      <c r="V43" s="120"/>
      <c r="W43" s="112">
        <v>17</v>
      </c>
      <c r="X43" s="113" t="str">
        <f>IF(W43="","",VLOOKUP(W43,$N$8:$O$70,2,FALSE))</f>
        <v>大坪</v>
      </c>
      <c r="Y43" s="112"/>
      <c r="Z43" s="113"/>
      <c r="AA43" s="118"/>
      <c r="AB43" s="120"/>
      <c r="AC43" s="112"/>
      <c r="AD43" s="113"/>
      <c r="AE43" s="4"/>
      <c r="AF43" s="4"/>
      <c r="AG43" s="4"/>
      <c r="AH43" s="3" t="s">
        <v>269</v>
      </c>
      <c r="AI43" s="19" t="s">
        <v>437</v>
      </c>
      <c r="AJ43" s="19" t="s">
        <v>409</v>
      </c>
      <c r="AK43" s="20" t="s">
        <v>264</v>
      </c>
      <c r="AL43" s="127"/>
      <c r="AM43" s="127"/>
      <c r="AN43" s="127"/>
      <c r="AO43" s="127"/>
      <c r="AP43" s="127"/>
    </row>
    <row r="44" spans="1:42" ht="18.75" thickBot="1">
      <c r="A44" s="121">
        <v>26</v>
      </c>
      <c r="B44" s="122" t="str">
        <f>IF(A44="","",VLOOKUP(A44,$N$8:$O$70,2,FALSE))</f>
        <v>森永</v>
      </c>
      <c r="C44" s="114"/>
      <c r="D44" s="115"/>
      <c r="E44" s="112"/>
      <c r="F44" s="113"/>
      <c r="G44" s="118"/>
      <c r="H44" s="115"/>
      <c r="I44" s="118"/>
      <c r="J44" s="115"/>
      <c r="K44" s="167"/>
      <c r="L44" s="168"/>
      <c r="M44" s="33"/>
      <c r="N44" s="26">
        <v>19</v>
      </c>
      <c r="O44" s="27" t="str">
        <f t="shared" si="3"/>
        <v>塚本</v>
      </c>
      <c r="P44" s="27" t="str">
        <f t="shared" si="4"/>
        <v>佳織</v>
      </c>
      <c r="Q44" s="28" t="str">
        <f t="shared" si="5"/>
        <v>(福・春日西TC）</v>
      </c>
      <c r="R44" s="3"/>
      <c r="S44" s="4"/>
      <c r="T44" s="4"/>
      <c r="U44" s="118"/>
      <c r="V44" s="120"/>
      <c r="W44" s="169">
        <v>86</v>
      </c>
      <c r="X44" s="170"/>
      <c r="Y44" s="114"/>
      <c r="Z44" s="113"/>
      <c r="AA44" s="118"/>
      <c r="AB44" s="120"/>
      <c r="AC44" s="112"/>
      <c r="AD44" s="113"/>
      <c r="AE44" s="4"/>
      <c r="AF44" s="4"/>
      <c r="AG44" s="4"/>
      <c r="AH44" s="3"/>
      <c r="AI44" s="19"/>
      <c r="AJ44" s="19"/>
      <c r="AK44" s="19"/>
      <c r="AL44" s="127"/>
      <c r="AM44" s="127"/>
      <c r="AN44" s="127"/>
      <c r="AO44" s="127"/>
      <c r="AP44" s="127"/>
    </row>
    <row r="45" spans="1:42" ht="18.75" thickBot="1">
      <c r="A45" s="165">
        <v>83</v>
      </c>
      <c r="B45" s="170"/>
      <c r="C45" s="114"/>
      <c r="D45" s="115"/>
      <c r="E45" s="112"/>
      <c r="F45" s="113"/>
      <c r="G45" s="118"/>
      <c r="H45" s="115"/>
      <c r="I45" s="118"/>
      <c r="J45" s="115">
        <f>IF(I45="","",VLOOKUP(I45,$N$8:$O$70,2,FALSE))</f>
      </c>
      <c r="K45" s="118"/>
      <c r="L45" s="115"/>
      <c r="M45" s="154"/>
      <c r="N45" s="21"/>
      <c r="O45" s="8">
        <f t="shared" si="3"/>
      </c>
      <c r="P45" s="8">
        <f t="shared" si="4"/>
      </c>
      <c r="Q45" s="9">
        <f t="shared" si="5"/>
      </c>
      <c r="R45" s="22"/>
      <c r="S45" s="23"/>
      <c r="T45" s="24"/>
      <c r="U45" s="121">
        <v>19</v>
      </c>
      <c r="V45" s="122" t="str">
        <f>IF(U45="","",VLOOKUP(U45,$N$8:$O$70,2,FALSE))</f>
        <v>塚本</v>
      </c>
      <c r="W45" s="118"/>
      <c r="X45" s="120"/>
      <c r="Y45" s="114"/>
      <c r="Z45" s="113"/>
      <c r="AA45" s="118"/>
      <c r="AB45" s="120"/>
      <c r="AC45" s="112"/>
      <c r="AD45" s="113"/>
      <c r="AE45" s="4"/>
      <c r="AF45" s="4"/>
      <c r="AG45" s="4"/>
      <c r="AH45" s="3"/>
      <c r="AI45" s="19"/>
      <c r="AJ45" s="19"/>
      <c r="AK45" s="19"/>
      <c r="AL45" s="127"/>
      <c r="AM45" s="127"/>
      <c r="AN45" s="127"/>
      <c r="AO45" s="127"/>
      <c r="AP45" s="127"/>
    </row>
    <row r="46" spans="1:42" ht="18.75" thickBot="1">
      <c r="A46" s="112"/>
      <c r="B46" s="113"/>
      <c r="C46" s="114"/>
      <c r="D46" s="115"/>
      <c r="E46" s="112"/>
      <c r="F46" s="113"/>
      <c r="G46" s="118"/>
      <c r="H46" s="115"/>
      <c r="I46" s="167"/>
      <c r="J46" s="168"/>
      <c r="K46" s="118"/>
      <c r="L46" s="115"/>
      <c r="M46" s="154"/>
      <c r="N46" s="26">
        <v>20</v>
      </c>
      <c r="O46" s="27" t="str">
        <f t="shared" si="3"/>
        <v>柏田</v>
      </c>
      <c r="P46" s="27" t="str">
        <f t="shared" si="4"/>
        <v>彩圭</v>
      </c>
      <c r="Q46" s="28" t="str">
        <f t="shared" si="5"/>
        <v>(熊・長嶺TC）</v>
      </c>
      <c r="R46" s="29"/>
      <c r="S46" s="30"/>
      <c r="T46" s="31"/>
      <c r="U46" s="169">
        <v>85</v>
      </c>
      <c r="V46" s="166"/>
      <c r="W46" s="118"/>
      <c r="X46" s="120"/>
      <c r="Y46" s="114"/>
      <c r="Z46" s="113"/>
      <c r="AA46" s="118"/>
      <c r="AB46" s="120"/>
      <c r="AC46" s="112"/>
      <c r="AD46" s="113"/>
      <c r="AE46" s="4"/>
      <c r="AF46" s="4"/>
      <c r="AG46" s="4"/>
      <c r="AH46" s="3"/>
      <c r="AI46" s="19"/>
      <c r="AJ46" s="19"/>
      <c r="AK46" s="19"/>
      <c r="AL46" s="127"/>
      <c r="AM46" s="127"/>
      <c r="AN46" s="127"/>
      <c r="AO46" s="127"/>
      <c r="AP46" s="127"/>
    </row>
    <row r="47" spans="1:42" ht="18.75" thickBot="1">
      <c r="A47" s="112"/>
      <c r="B47" s="113"/>
      <c r="C47" s="114"/>
      <c r="D47" s="115"/>
      <c r="E47" s="112"/>
      <c r="F47" s="113"/>
      <c r="G47" s="118"/>
      <c r="H47" s="115"/>
      <c r="I47" s="118"/>
      <c r="J47" s="115"/>
      <c r="K47" s="118"/>
      <c r="L47" s="115">
        <f>IF(K47="","",VLOOKUP(K47,$N$8:$O$70,2,FALSE))</f>
      </c>
      <c r="M47" s="33"/>
      <c r="N47" s="7"/>
      <c r="O47" s="8">
        <f t="shared" si="3"/>
      </c>
      <c r="P47" s="8">
        <f t="shared" si="4"/>
      </c>
      <c r="Q47" s="9">
        <f t="shared" si="5"/>
      </c>
      <c r="R47" s="3"/>
      <c r="S47" s="4"/>
      <c r="T47" s="4"/>
      <c r="U47" s="112"/>
      <c r="V47" s="113"/>
      <c r="W47" s="118"/>
      <c r="X47" s="120"/>
      <c r="Y47" s="114">
        <v>23</v>
      </c>
      <c r="Z47" s="113" t="str">
        <f>IF(Y47="","",VLOOKUP(Y47,$N$8:$O$70,2,FALSE))</f>
        <v>江口</v>
      </c>
      <c r="AA47" s="118"/>
      <c r="AB47" s="120"/>
      <c r="AC47" s="112"/>
      <c r="AD47" s="113"/>
      <c r="AE47" s="4"/>
      <c r="AF47" s="4"/>
      <c r="AG47" s="4"/>
      <c r="AH47" s="3"/>
      <c r="AI47" s="19"/>
      <c r="AJ47" s="19"/>
      <c r="AK47" s="19"/>
      <c r="AL47" s="127"/>
      <c r="AM47" s="127"/>
      <c r="AN47" s="127"/>
      <c r="AO47" s="127"/>
      <c r="AP47" s="127"/>
    </row>
    <row r="48" spans="1:42" ht="18.75" thickBot="1">
      <c r="A48" s="112"/>
      <c r="B48" s="113"/>
      <c r="C48" s="114"/>
      <c r="D48" s="115"/>
      <c r="E48" s="112"/>
      <c r="F48" s="113"/>
      <c r="G48" s="118"/>
      <c r="H48" s="115"/>
      <c r="I48" s="118"/>
      <c r="J48" s="115"/>
      <c r="K48" s="118"/>
      <c r="L48" s="157"/>
      <c r="M48" s="33"/>
      <c r="N48" s="26">
        <v>21</v>
      </c>
      <c r="O48" s="27" t="str">
        <f t="shared" si="3"/>
        <v>迫</v>
      </c>
      <c r="P48" s="27" t="str">
        <f t="shared" si="4"/>
        <v>萌美</v>
      </c>
      <c r="Q48" s="28" t="str">
        <f t="shared" si="5"/>
        <v>(福・北九州ｳｴｽﾄ）</v>
      </c>
      <c r="R48" s="29"/>
      <c r="S48" s="4"/>
      <c r="T48" s="4"/>
      <c r="U48" s="112"/>
      <c r="V48" s="113"/>
      <c r="W48" s="118"/>
      <c r="X48" s="120"/>
      <c r="Y48" s="169">
        <v>84</v>
      </c>
      <c r="Z48" s="170"/>
      <c r="AA48" s="118"/>
      <c r="AB48" s="120"/>
      <c r="AC48" s="112"/>
      <c r="AD48" s="113"/>
      <c r="AE48" s="4"/>
      <c r="AF48" s="4"/>
      <c r="AG48" s="4"/>
      <c r="AH48" s="3"/>
      <c r="AI48" s="36" t="s">
        <v>63</v>
      </c>
      <c r="AJ48" s="129"/>
      <c r="AK48" s="129"/>
      <c r="AL48" s="127"/>
      <c r="AM48" s="127"/>
      <c r="AN48" s="127"/>
      <c r="AO48" s="127"/>
      <c r="AP48" s="127"/>
    </row>
    <row r="49" spans="1:42" ht="18.75" thickBot="1">
      <c r="A49" s="112"/>
      <c r="B49" s="113"/>
      <c r="C49" s="114"/>
      <c r="D49" s="115"/>
      <c r="E49" s="112"/>
      <c r="F49" s="113"/>
      <c r="G49" s="118"/>
      <c r="H49" s="115">
        <f>IF(G49="","",VLOOKUP(G49,$N$8:$O$70,2,FALSE))</f>
      </c>
      <c r="I49" s="118"/>
      <c r="J49" s="115"/>
      <c r="K49" s="118"/>
      <c r="L49" s="115"/>
      <c r="M49" s="33"/>
      <c r="N49" s="21"/>
      <c r="O49" s="8">
        <f t="shared" si="3"/>
      </c>
      <c r="P49" s="8">
        <f t="shared" si="4"/>
      </c>
      <c r="Q49" s="9">
        <f t="shared" si="5"/>
      </c>
      <c r="R49" s="25"/>
      <c r="S49" s="23"/>
      <c r="T49" s="24"/>
      <c r="U49" s="118">
        <v>22</v>
      </c>
      <c r="V49" s="113" t="str">
        <f>IF(U49="","",VLOOKUP(U49,$N$8:$O$70,2,FALSE))</f>
        <v>村田</v>
      </c>
      <c r="W49" s="118"/>
      <c r="X49" s="120"/>
      <c r="Y49" s="114"/>
      <c r="Z49" s="120"/>
      <c r="AA49" s="118"/>
      <c r="AB49" s="120"/>
      <c r="AC49" s="112"/>
      <c r="AD49" s="113"/>
      <c r="AE49" s="4"/>
      <c r="AF49" s="4"/>
      <c r="AG49" s="4"/>
      <c r="AH49" s="3"/>
      <c r="AI49" s="4"/>
      <c r="AJ49" s="4"/>
      <c r="AK49" s="4"/>
      <c r="AL49" s="127"/>
      <c r="AM49" s="127"/>
      <c r="AN49" s="127"/>
      <c r="AO49" s="127"/>
      <c r="AP49" s="127"/>
    </row>
    <row r="50" spans="1:42" ht="18.75" thickBot="1">
      <c r="A50" s="112"/>
      <c r="B50" s="113"/>
      <c r="C50" s="114"/>
      <c r="D50" s="115"/>
      <c r="E50" s="112"/>
      <c r="F50" s="113"/>
      <c r="G50" s="167"/>
      <c r="H50" s="168"/>
      <c r="I50" s="118"/>
      <c r="J50" s="115"/>
      <c r="K50" s="118"/>
      <c r="L50" s="115"/>
      <c r="M50" s="154"/>
      <c r="N50" s="26">
        <v>22</v>
      </c>
      <c r="O50" s="27" t="str">
        <f t="shared" si="3"/>
        <v>村田</v>
      </c>
      <c r="P50" s="27" t="str">
        <f t="shared" si="4"/>
        <v>夏実</v>
      </c>
      <c r="Q50" s="28" t="str">
        <f t="shared" si="5"/>
        <v>(熊・長嶺TC）</v>
      </c>
      <c r="R50" s="29"/>
      <c r="S50" s="30"/>
      <c r="T50" s="31"/>
      <c r="U50" s="169">
        <v>86</v>
      </c>
      <c r="V50" s="170"/>
      <c r="W50" s="118"/>
      <c r="X50" s="120"/>
      <c r="Y50" s="114"/>
      <c r="Z50" s="120"/>
      <c r="AA50" s="118"/>
      <c r="AB50" s="120"/>
      <c r="AC50" s="112"/>
      <c r="AD50" s="113"/>
      <c r="AE50" s="4"/>
      <c r="AF50" s="4"/>
      <c r="AG50" s="4"/>
      <c r="AH50" s="3"/>
      <c r="AI50" s="4"/>
      <c r="AJ50" s="4"/>
      <c r="AK50" s="4"/>
      <c r="AL50" s="127"/>
      <c r="AM50" s="127"/>
      <c r="AN50" s="127"/>
      <c r="AO50" s="127"/>
      <c r="AP50" s="127"/>
    </row>
    <row r="51" spans="1:42" ht="18.75" thickBot="1">
      <c r="A51" s="112"/>
      <c r="B51" s="113"/>
      <c r="C51" s="114"/>
      <c r="D51" s="115"/>
      <c r="E51" s="112"/>
      <c r="F51" s="113"/>
      <c r="G51" s="118"/>
      <c r="H51" s="115"/>
      <c r="I51" s="118"/>
      <c r="J51" s="115"/>
      <c r="K51" s="155"/>
      <c r="L51" s="156">
        <f>IF(K51="","",VLOOKUP(K51,$N$8:$O$70,2,FALSE))</f>
      </c>
      <c r="M51" s="138"/>
      <c r="N51" s="7"/>
      <c r="O51" s="8">
        <f t="shared" si="3"/>
      </c>
      <c r="P51" s="8">
        <f t="shared" si="4"/>
      </c>
      <c r="Q51" s="9">
        <f t="shared" si="5"/>
      </c>
      <c r="R51" s="3"/>
      <c r="S51" s="4"/>
      <c r="T51" s="4"/>
      <c r="U51" s="118"/>
      <c r="V51" s="120"/>
      <c r="W51" s="121">
        <v>23</v>
      </c>
      <c r="X51" s="122" t="str">
        <f>IF(W51="","",VLOOKUP(W51,$N$8:$O$70,2,FALSE))</f>
        <v>江口</v>
      </c>
      <c r="Y51" s="114"/>
      <c r="Z51" s="120"/>
      <c r="AA51" s="118"/>
      <c r="AB51" s="120"/>
      <c r="AC51" s="112"/>
      <c r="AD51" s="113"/>
      <c r="AE51" s="4"/>
      <c r="AF51" s="4"/>
      <c r="AG51" s="4"/>
      <c r="AH51" s="3"/>
      <c r="AI51" s="4"/>
      <c r="AJ51" s="4"/>
      <c r="AK51" s="4"/>
      <c r="AL51" s="127"/>
      <c r="AM51" s="127"/>
      <c r="AN51" s="127"/>
      <c r="AO51" s="127"/>
      <c r="AP51" s="127"/>
    </row>
    <row r="52" spans="1:42" ht="18.75" thickBot="1">
      <c r="A52" s="112"/>
      <c r="B52" s="113"/>
      <c r="C52" s="114"/>
      <c r="D52" s="115"/>
      <c r="E52" s="112">
        <v>6</v>
      </c>
      <c r="F52" s="113" t="str">
        <f>IF(E52="","",VLOOKUP(E52,$N$8:$O$70,2,FALSE))</f>
        <v>大石</v>
      </c>
      <c r="G52" s="118"/>
      <c r="H52" s="115"/>
      <c r="I52" s="118"/>
      <c r="J52" s="115"/>
      <c r="K52" s="167"/>
      <c r="L52" s="168"/>
      <c r="M52" s="33"/>
      <c r="N52" s="26">
        <v>23</v>
      </c>
      <c r="O52" s="27" t="str">
        <f t="shared" si="3"/>
        <v>江口</v>
      </c>
      <c r="P52" s="27" t="str">
        <f t="shared" si="4"/>
        <v>優</v>
      </c>
      <c r="Q52" s="28" t="str">
        <f t="shared" si="5"/>
        <v>(佐・佐賀GTC）</v>
      </c>
      <c r="R52" s="3"/>
      <c r="S52" s="4"/>
      <c r="T52" s="4"/>
      <c r="U52" s="118"/>
      <c r="V52" s="120"/>
      <c r="W52" s="169">
        <v>85</v>
      </c>
      <c r="X52" s="166"/>
      <c r="Y52" s="118"/>
      <c r="Z52" s="120"/>
      <c r="AA52" s="118"/>
      <c r="AB52" s="120"/>
      <c r="AC52" s="112"/>
      <c r="AD52" s="113"/>
      <c r="AE52" s="4"/>
      <c r="AF52" s="4"/>
      <c r="AG52" s="4"/>
      <c r="AH52" s="3"/>
      <c r="AI52" s="4"/>
      <c r="AJ52" s="4"/>
      <c r="AK52" s="4"/>
      <c r="AL52" s="127"/>
      <c r="AM52" s="127"/>
      <c r="AN52" s="127"/>
      <c r="AO52" s="127"/>
      <c r="AP52" s="127"/>
    </row>
    <row r="53" spans="1:42" ht="18.75" thickBot="1">
      <c r="A53" s="112"/>
      <c r="B53" s="113"/>
      <c r="C53" s="114"/>
      <c r="D53" s="115"/>
      <c r="E53" s="169"/>
      <c r="F53" s="166"/>
      <c r="G53" s="118"/>
      <c r="H53" s="115"/>
      <c r="I53" s="118"/>
      <c r="J53" s="115">
        <f>IF(I53="","",VLOOKUP(I53,$N$8:$O$70,2,FALSE))</f>
      </c>
      <c r="K53" s="118"/>
      <c r="L53" s="115"/>
      <c r="M53" s="154"/>
      <c r="N53" s="21"/>
      <c r="O53" s="8">
        <f t="shared" si="3"/>
      </c>
      <c r="P53" s="8">
        <f t="shared" si="4"/>
      </c>
      <c r="Q53" s="9">
        <f t="shared" si="5"/>
      </c>
      <c r="R53" s="22"/>
      <c r="S53" s="23"/>
      <c r="T53" s="24"/>
      <c r="U53" s="121">
        <v>23</v>
      </c>
      <c r="V53" s="122" t="str">
        <f>IF(U53="","",VLOOKUP(U53,$N$8:$O$70,2,FALSE))</f>
        <v>江口</v>
      </c>
      <c r="W53" s="112"/>
      <c r="X53" s="113"/>
      <c r="Y53" s="118"/>
      <c r="Z53" s="120"/>
      <c r="AA53" s="118"/>
      <c r="AB53" s="120"/>
      <c r="AC53" s="112"/>
      <c r="AD53" s="113"/>
      <c r="AE53" s="4"/>
      <c r="AF53" s="4"/>
      <c r="AG53" s="4"/>
      <c r="AH53" s="3"/>
      <c r="AI53" s="4"/>
      <c r="AJ53" s="4"/>
      <c r="AK53" s="4"/>
      <c r="AL53" s="127"/>
      <c r="AM53" s="127"/>
      <c r="AN53" s="127"/>
      <c r="AO53" s="127"/>
      <c r="AP53" s="127"/>
    </row>
    <row r="54" spans="1:42" ht="18.75" thickBot="1">
      <c r="A54" s="112"/>
      <c r="B54" s="113"/>
      <c r="C54" s="114"/>
      <c r="D54" s="115"/>
      <c r="E54" s="114"/>
      <c r="F54" s="115"/>
      <c r="G54" s="118"/>
      <c r="H54" s="115"/>
      <c r="I54" s="167"/>
      <c r="J54" s="168"/>
      <c r="K54" s="118"/>
      <c r="L54" s="115"/>
      <c r="M54" s="154"/>
      <c r="N54" s="26">
        <v>24</v>
      </c>
      <c r="O54" s="27" t="str">
        <f t="shared" si="3"/>
        <v>大原</v>
      </c>
      <c r="P54" s="27" t="str">
        <f t="shared" si="4"/>
        <v>かのこ</v>
      </c>
      <c r="Q54" s="28" t="str">
        <f t="shared" si="5"/>
        <v>(宮・ﾗｲｼﾞﾝｸﾞｻﾝ）</v>
      </c>
      <c r="R54" s="29"/>
      <c r="S54" s="30"/>
      <c r="T54" s="31"/>
      <c r="U54" s="169">
        <v>86</v>
      </c>
      <c r="V54" s="166"/>
      <c r="W54" s="112"/>
      <c r="X54" s="113"/>
      <c r="Y54" s="118"/>
      <c r="Z54" s="120"/>
      <c r="AA54" s="118"/>
      <c r="AB54" s="120"/>
      <c r="AC54" s="112"/>
      <c r="AD54" s="113"/>
      <c r="AE54" s="4"/>
      <c r="AF54" s="4"/>
      <c r="AG54" s="4"/>
      <c r="AH54" s="3"/>
      <c r="AI54" s="4"/>
      <c r="AJ54" s="4"/>
      <c r="AK54" s="4"/>
      <c r="AL54" s="127"/>
      <c r="AM54" s="127"/>
      <c r="AN54" s="127"/>
      <c r="AO54" s="127"/>
      <c r="AP54" s="127"/>
    </row>
    <row r="55" spans="1:42" ht="18.75" thickBot="1">
      <c r="A55" s="112"/>
      <c r="B55" s="113"/>
      <c r="C55" s="114"/>
      <c r="D55" s="115"/>
      <c r="E55" s="114"/>
      <c r="F55" s="115"/>
      <c r="G55" s="118"/>
      <c r="H55" s="115">
        <f>IF(G55="","",VLOOKUP(G55,$N$8:$O$70,2,FALSE))</f>
      </c>
      <c r="I55" s="118"/>
      <c r="J55" s="115"/>
      <c r="K55" s="118"/>
      <c r="L55" s="115">
        <f>IF(K55="","",VLOOKUP(K55,$N$8:$O$70,2,FALSE))</f>
      </c>
      <c r="M55" s="33"/>
      <c r="N55" s="7"/>
      <c r="O55" s="8">
        <f t="shared" si="3"/>
      </c>
      <c r="P55" s="8">
        <f t="shared" si="4"/>
      </c>
      <c r="Q55" s="9">
        <f t="shared" si="5"/>
      </c>
      <c r="R55" s="3"/>
      <c r="S55" s="4"/>
      <c r="T55" s="4"/>
      <c r="U55" s="112"/>
      <c r="V55" s="113"/>
      <c r="W55" s="112"/>
      <c r="X55" s="113"/>
      <c r="Y55" s="118"/>
      <c r="Z55" s="120"/>
      <c r="AA55" s="121">
        <v>32</v>
      </c>
      <c r="AB55" s="122" t="str">
        <f>IF(AA55="","",VLOOKUP(AA55,$N$8:$O$70,2,FALSE))</f>
        <v>浜田</v>
      </c>
      <c r="AC55" s="112"/>
      <c r="AD55" s="113"/>
      <c r="AE55" s="4"/>
      <c r="AF55" s="4"/>
      <c r="AG55" s="4"/>
      <c r="AH55" s="3"/>
      <c r="AI55" s="4"/>
      <c r="AJ55" s="4"/>
      <c r="AK55" s="4"/>
      <c r="AL55" s="127"/>
      <c r="AM55" s="127"/>
      <c r="AN55" s="127"/>
      <c r="AO55" s="127"/>
      <c r="AP55" s="127"/>
    </row>
    <row r="56" spans="1:42" ht="18.75" thickBot="1">
      <c r="A56" s="112"/>
      <c r="B56" s="113"/>
      <c r="C56" s="114"/>
      <c r="D56" s="115"/>
      <c r="E56" s="114"/>
      <c r="F56" s="115"/>
      <c r="G56" s="118"/>
      <c r="H56" s="157"/>
      <c r="I56" s="118"/>
      <c r="J56" s="115"/>
      <c r="K56" s="118"/>
      <c r="L56" s="157"/>
      <c r="M56" s="33"/>
      <c r="N56" s="26">
        <v>25</v>
      </c>
      <c r="O56" s="27" t="str">
        <f t="shared" si="3"/>
        <v>伊波</v>
      </c>
      <c r="P56" s="27" t="str">
        <f t="shared" si="4"/>
        <v>佳苗</v>
      </c>
      <c r="Q56" s="28" t="str">
        <f t="shared" si="5"/>
        <v>(沖・ﾋｰﾛｰTS）</v>
      </c>
      <c r="R56" s="3"/>
      <c r="S56" s="4"/>
      <c r="T56" s="4"/>
      <c r="U56" s="112"/>
      <c r="V56" s="113"/>
      <c r="W56" s="112"/>
      <c r="X56" s="113"/>
      <c r="Y56" s="118"/>
      <c r="Z56" s="120"/>
      <c r="AA56" s="169">
        <v>81</v>
      </c>
      <c r="AB56" s="166"/>
      <c r="AC56" s="112"/>
      <c r="AD56" s="113"/>
      <c r="AE56" s="4"/>
      <c r="AF56" s="4"/>
      <c r="AG56" s="4"/>
      <c r="AH56" s="3"/>
      <c r="AI56" s="4"/>
      <c r="AJ56" s="4"/>
      <c r="AK56" s="4"/>
      <c r="AL56" s="127"/>
      <c r="AM56" s="127"/>
      <c r="AN56" s="127"/>
      <c r="AO56" s="127"/>
      <c r="AP56" s="127"/>
    </row>
    <row r="57" spans="1:42" ht="18.75" thickBot="1">
      <c r="A57" s="112"/>
      <c r="B57" s="113"/>
      <c r="C57" s="114"/>
      <c r="D57" s="115"/>
      <c r="E57" s="114"/>
      <c r="F57" s="115"/>
      <c r="G57" s="118"/>
      <c r="H57" s="115"/>
      <c r="I57" s="118"/>
      <c r="J57" s="115"/>
      <c r="K57" s="118"/>
      <c r="L57" s="115"/>
      <c r="M57" s="33"/>
      <c r="N57" s="21"/>
      <c r="O57" s="8">
        <f t="shared" si="3"/>
      </c>
      <c r="P57" s="8">
        <f t="shared" si="4"/>
      </c>
      <c r="Q57" s="9">
        <f t="shared" si="5"/>
      </c>
      <c r="R57" s="22"/>
      <c r="S57" s="23"/>
      <c r="T57" s="24"/>
      <c r="U57" s="118">
        <v>26</v>
      </c>
      <c r="V57" s="113" t="str">
        <f>IF(U57="","",VLOOKUP(U57,$N$8:$O$70,2,FALSE))</f>
        <v>森永</v>
      </c>
      <c r="W57" s="112"/>
      <c r="X57" s="113"/>
      <c r="Y57" s="118"/>
      <c r="Z57" s="120"/>
      <c r="AA57" s="112"/>
      <c r="AB57" s="113"/>
      <c r="AC57" s="112"/>
      <c r="AD57" s="113"/>
      <c r="AE57" s="4"/>
      <c r="AF57" s="4"/>
      <c r="AG57" s="4"/>
      <c r="AH57" s="3"/>
      <c r="AI57" s="4"/>
      <c r="AJ57" s="4"/>
      <c r="AK57" s="3"/>
      <c r="AL57" s="127"/>
      <c r="AM57" s="127"/>
      <c r="AN57" s="127"/>
      <c r="AO57" s="127"/>
      <c r="AP57" s="127"/>
    </row>
    <row r="58" spans="1:42" ht="18.75" thickBot="1">
      <c r="A58" s="112"/>
      <c r="B58" s="113"/>
      <c r="C58" s="114"/>
      <c r="D58" s="115"/>
      <c r="E58" s="114"/>
      <c r="F58" s="115"/>
      <c r="G58" s="118"/>
      <c r="H58" s="115"/>
      <c r="I58" s="118"/>
      <c r="J58" s="115"/>
      <c r="K58" s="118"/>
      <c r="L58" s="115"/>
      <c r="M58" s="154"/>
      <c r="N58" s="26">
        <v>26</v>
      </c>
      <c r="O58" s="27" t="str">
        <f t="shared" si="3"/>
        <v>森永</v>
      </c>
      <c r="P58" s="27" t="str">
        <f t="shared" si="4"/>
        <v>聡子</v>
      </c>
      <c r="Q58" s="28" t="str">
        <f t="shared" si="5"/>
        <v>(福・北九州ｳｴｽﾄ）</v>
      </c>
      <c r="R58" s="29"/>
      <c r="S58" s="30"/>
      <c r="T58" s="31"/>
      <c r="U58" s="169">
        <v>81</v>
      </c>
      <c r="V58" s="170"/>
      <c r="W58" s="112"/>
      <c r="X58" s="113"/>
      <c r="Y58" s="118"/>
      <c r="Z58" s="120"/>
      <c r="AA58" s="112"/>
      <c r="AB58" s="113"/>
      <c r="AC58" s="112"/>
      <c r="AD58" s="113"/>
      <c r="AE58" s="4"/>
      <c r="AF58" s="4"/>
      <c r="AG58" s="4"/>
      <c r="AH58" s="3"/>
      <c r="AI58" s="4"/>
      <c r="AJ58" s="4"/>
      <c r="AK58" s="3"/>
      <c r="AL58" s="127"/>
      <c r="AM58" s="127"/>
      <c r="AN58" s="127"/>
      <c r="AO58" s="127"/>
      <c r="AP58" s="127"/>
    </row>
    <row r="59" spans="1:42" ht="18.75" thickBot="1">
      <c r="A59" s="112"/>
      <c r="B59" s="113"/>
      <c r="C59" s="114"/>
      <c r="D59" s="115"/>
      <c r="E59" s="114"/>
      <c r="F59" s="115"/>
      <c r="G59" s="118"/>
      <c r="H59" s="115"/>
      <c r="I59" s="118"/>
      <c r="J59" s="115"/>
      <c r="K59" s="155"/>
      <c r="L59" s="156">
        <f>IF(K59="","",VLOOKUP(K59,$N$8:$O$70,2,FALSE))</f>
      </c>
      <c r="M59" s="138"/>
      <c r="N59" s="7"/>
      <c r="O59" s="8">
        <f t="shared" si="3"/>
      </c>
      <c r="P59" s="8">
        <f t="shared" si="4"/>
      </c>
      <c r="Q59" s="9">
        <f t="shared" si="5"/>
      </c>
      <c r="R59" s="3"/>
      <c r="S59" s="4"/>
      <c r="T59" s="4"/>
      <c r="U59" s="118"/>
      <c r="V59" s="120"/>
      <c r="W59" s="112">
        <v>26</v>
      </c>
      <c r="X59" s="113" t="str">
        <f>IF(W59="","",VLOOKUP(W59,$N$8:$O$70,2,FALSE))</f>
        <v>森永</v>
      </c>
      <c r="Y59" s="118"/>
      <c r="Z59" s="120"/>
      <c r="AA59" s="112"/>
      <c r="AB59" s="113"/>
      <c r="AC59" s="112"/>
      <c r="AD59" s="113"/>
      <c r="AE59" s="4"/>
      <c r="AF59" s="4"/>
      <c r="AG59" s="4"/>
      <c r="AH59" s="3"/>
      <c r="AI59" s="4"/>
      <c r="AJ59" s="4"/>
      <c r="AK59" s="3"/>
      <c r="AL59" s="127"/>
      <c r="AM59" s="127"/>
      <c r="AN59" s="127"/>
      <c r="AO59" s="127"/>
      <c r="AP59" s="127"/>
    </row>
    <row r="60" spans="1:42" ht="18.75" thickBot="1">
      <c r="A60" s="112"/>
      <c r="B60" s="113"/>
      <c r="C60" s="116">
        <v>6</v>
      </c>
      <c r="D60" s="117" t="str">
        <f>IF(C60="","",VLOOKUP(C60,$N$8:$O$70,2,FALSE))</f>
        <v>大石</v>
      </c>
      <c r="E60" s="114"/>
      <c r="F60" s="115"/>
      <c r="G60" s="118"/>
      <c r="H60" s="115"/>
      <c r="I60" s="118"/>
      <c r="J60" s="115"/>
      <c r="K60" s="167"/>
      <c r="L60" s="168"/>
      <c r="M60" s="33"/>
      <c r="N60" s="26">
        <v>27</v>
      </c>
      <c r="O60" s="27" t="str">
        <f t="shared" si="3"/>
        <v>大塚</v>
      </c>
      <c r="P60" s="27" t="str">
        <f t="shared" si="4"/>
        <v>可奈子</v>
      </c>
      <c r="Q60" s="28" t="str">
        <f t="shared" si="5"/>
        <v>(宮・ﾗｲｼﾞﾝｸﾞｻﾝ）</v>
      </c>
      <c r="R60" s="3"/>
      <c r="S60" s="4"/>
      <c r="T60" s="4"/>
      <c r="U60" s="118"/>
      <c r="V60" s="120"/>
      <c r="W60" s="169">
        <v>81</v>
      </c>
      <c r="X60" s="170"/>
      <c r="Y60" s="114"/>
      <c r="Z60" s="120"/>
      <c r="AA60" s="112"/>
      <c r="AB60" s="113"/>
      <c r="AC60" s="112"/>
      <c r="AD60" s="113"/>
      <c r="AE60" s="4"/>
      <c r="AF60" s="4"/>
      <c r="AG60" s="4"/>
      <c r="AH60" s="3"/>
      <c r="AI60" s="4"/>
      <c r="AJ60" s="4"/>
      <c r="AK60" s="3"/>
      <c r="AL60" s="127"/>
      <c r="AM60" s="127"/>
      <c r="AN60" s="127"/>
      <c r="AO60" s="127"/>
      <c r="AP60" s="127"/>
    </row>
    <row r="61" spans="1:42" ht="18.75" thickBot="1">
      <c r="A61" s="112"/>
      <c r="B61" s="113"/>
      <c r="C61" s="165">
        <v>83</v>
      </c>
      <c r="D61" s="170"/>
      <c r="E61" s="114"/>
      <c r="F61" s="115"/>
      <c r="G61" s="118"/>
      <c r="H61" s="115"/>
      <c r="I61" s="118"/>
      <c r="J61" s="115">
        <f>IF(I61="","",VLOOKUP(I61,$N$8:$O$70,2,FALSE))</f>
      </c>
      <c r="K61" s="118"/>
      <c r="L61" s="115"/>
      <c r="M61" s="154"/>
      <c r="N61" s="21"/>
      <c r="O61" s="8">
        <f t="shared" si="3"/>
      </c>
      <c r="P61" s="8">
        <f t="shared" si="4"/>
      </c>
      <c r="Q61" s="9">
        <f t="shared" si="5"/>
      </c>
      <c r="R61" s="22"/>
      <c r="S61" s="23"/>
      <c r="T61" s="24"/>
      <c r="U61" s="121">
        <v>27</v>
      </c>
      <c r="V61" s="122" t="str">
        <f>IF(U61="","",VLOOKUP(U61,$N$8:$O$70,2,FALSE))</f>
        <v>大塚</v>
      </c>
      <c r="W61" s="118"/>
      <c r="X61" s="120"/>
      <c r="Y61" s="114"/>
      <c r="Z61" s="120"/>
      <c r="AA61" s="112"/>
      <c r="AB61" s="113"/>
      <c r="AC61" s="112"/>
      <c r="AD61" s="113"/>
      <c r="AE61" s="4"/>
      <c r="AF61" s="4"/>
      <c r="AG61" s="4"/>
      <c r="AH61" s="3"/>
      <c r="AI61" s="4"/>
      <c r="AJ61" s="4"/>
      <c r="AK61" s="3"/>
      <c r="AL61" s="127"/>
      <c r="AM61" s="127"/>
      <c r="AN61" s="127"/>
      <c r="AO61" s="127"/>
      <c r="AP61" s="127"/>
    </row>
    <row r="62" spans="1:42" ht="18.75" thickBot="1">
      <c r="A62" s="112"/>
      <c r="B62" s="113"/>
      <c r="C62" s="112"/>
      <c r="D62" s="113"/>
      <c r="E62" s="114"/>
      <c r="F62" s="115"/>
      <c r="G62" s="118"/>
      <c r="H62" s="115"/>
      <c r="I62" s="167"/>
      <c r="J62" s="168"/>
      <c r="K62" s="118"/>
      <c r="L62" s="115"/>
      <c r="M62" s="154"/>
      <c r="N62" s="26">
        <v>28</v>
      </c>
      <c r="O62" s="27" t="str">
        <f t="shared" si="3"/>
        <v>田中</v>
      </c>
      <c r="P62" s="27" t="str">
        <f t="shared" si="4"/>
        <v>茉弥</v>
      </c>
      <c r="Q62" s="28" t="str">
        <f t="shared" si="5"/>
        <v>(長・ﾀﾞｲﾔﾓﾝﾄﾞTC）</v>
      </c>
      <c r="R62" s="29"/>
      <c r="S62" s="30"/>
      <c r="T62" s="31"/>
      <c r="U62" s="169">
        <v>84</v>
      </c>
      <c r="V62" s="166"/>
      <c r="W62" s="118"/>
      <c r="X62" s="120"/>
      <c r="Y62" s="114"/>
      <c r="Z62" s="120"/>
      <c r="AA62" s="112"/>
      <c r="AB62" s="113"/>
      <c r="AC62" s="112"/>
      <c r="AD62" s="113"/>
      <c r="AE62" s="4"/>
      <c r="AF62" s="4"/>
      <c r="AG62" s="4"/>
      <c r="AH62" s="3"/>
      <c r="AI62" s="4"/>
      <c r="AJ62" s="4"/>
      <c r="AK62" s="3"/>
      <c r="AL62" s="127"/>
      <c r="AM62" s="127"/>
      <c r="AN62" s="127"/>
      <c r="AO62" s="127"/>
      <c r="AP62" s="127"/>
    </row>
    <row r="63" spans="1:42" ht="18.75" thickBot="1">
      <c r="A63" s="112"/>
      <c r="B63" s="113"/>
      <c r="C63" s="112"/>
      <c r="D63" s="113"/>
      <c r="E63" s="114"/>
      <c r="F63" s="115"/>
      <c r="G63" s="118"/>
      <c r="H63" s="115"/>
      <c r="I63" s="118"/>
      <c r="J63" s="115"/>
      <c r="K63" s="118"/>
      <c r="L63" s="115">
        <f>IF(K63="","",VLOOKUP(K63,$N$8:$O$70,2,FALSE))</f>
      </c>
      <c r="M63" s="33"/>
      <c r="N63" s="7"/>
      <c r="O63" s="8">
        <f t="shared" si="3"/>
      </c>
      <c r="P63" s="8">
        <f t="shared" si="4"/>
      </c>
      <c r="Q63" s="9">
        <f t="shared" si="5"/>
      </c>
      <c r="R63" s="3"/>
      <c r="S63" s="4"/>
      <c r="T63" s="4"/>
      <c r="U63" s="112"/>
      <c r="V63" s="113"/>
      <c r="W63" s="118"/>
      <c r="X63" s="120"/>
      <c r="Y63" s="116">
        <v>32</v>
      </c>
      <c r="Z63" s="122" t="str">
        <f>IF(Y63="","",VLOOKUP(Y63,$N$8:$O$70,2,FALSE))</f>
        <v>浜田</v>
      </c>
      <c r="AA63" s="112"/>
      <c r="AB63" s="113"/>
      <c r="AC63" s="112"/>
      <c r="AD63" s="113"/>
      <c r="AE63" s="4"/>
      <c r="AF63" s="4"/>
      <c r="AG63" s="4"/>
      <c r="AH63" s="3"/>
      <c r="AI63" s="4"/>
      <c r="AJ63" s="4"/>
      <c r="AK63" s="3"/>
      <c r="AL63" s="127"/>
      <c r="AM63" s="127"/>
      <c r="AN63" s="127"/>
      <c r="AO63" s="127"/>
      <c r="AP63" s="127"/>
    </row>
    <row r="64" spans="1:42" ht="18.75" thickBot="1">
      <c r="A64" s="112"/>
      <c r="B64" s="113"/>
      <c r="C64" s="112"/>
      <c r="D64" s="113"/>
      <c r="E64" s="114"/>
      <c r="F64" s="115"/>
      <c r="G64" s="118"/>
      <c r="H64" s="115"/>
      <c r="I64" s="118"/>
      <c r="J64" s="115"/>
      <c r="K64" s="118"/>
      <c r="L64" s="157"/>
      <c r="M64" s="33"/>
      <c r="N64" s="26">
        <v>29</v>
      </c>
      <c r="O64" s="27" t="str">
        <f t="shared" si="3"/>
        <v>下田</v>
      </c>
      <c r="P64" s="27" t="str">
        <f t="shared" si="4"/>
        <v>悠里</v>
      </c>
      <c r="Q64" s="28" t="str">
        <f t="shared" si="5"/>
        <v>(大・OTC）</v>
      </c>
      <c r="R64" s="3"/>
      <c r="S64" s="4"/>
      <c r="T64" s="4"/>
      <c r="U64" s="112"/>
      <c r="V64" s="113"/>
      <c r="W64" s="118"/>
      <c r="X64" s="120"/>
      <c r="Y64" s="169">
        <v>82</v>
      </c>
      <c r="Z64" s="166"/>
      <c r="AA64" s="112"/>
      <c r="AB64" s="113"/>
      <c r="AC64" s="112"/>
      <c r="AD64" s="113"/>
      <c r="AE64" s="4"/>
      <c r="AF64" s="4"/>
      <c r="AG64" s="4"/>
      <c r="AH64" s="3"/>
      <c r="AI64" s="4"/>
      <c r="AJ64" s="4"/>
      <c r="AK64" s="3"/>
      <c r="AL64" s="127"/>
      <c r="AM64" s="127"/>
      <c r="AN64" s="127"/>
      <c r="AO64" s="127"/>
      <c r="AP64" s="127"/>
    </row>
    <row r="65" spans="1:42" ht="18.75" thickBot="1">
      <c r="A65" s="112"/>
      <c r="B65" s="113"/>
      <c r="C65" s="112"/>
      <c r="D65" s="113"/>
      <c r="E65" s="114"/>
      <c r="F65" s="115"/>
      <c r="G65" s="118"/>
      <c r="H65" s="115">
        <f>IF(G65="","",VLOOKUP(G65,$N$8:$O$70,2,FALSE))</f>
      </c>
      <c r="I65" s="118"/>
      <c r="J65" s="115"/>
      <c r="K65" s="118"/>
      <c r="L65" s="115"/>
      <c r="M65" s="33"/>
      <c r="N65" s="21"/>
      <c r="O65" s="8">
        <f t="shared" si="3"/>
      </c>
      <c r="P65" s="8">
        <f t="shared" si="4"/>
      </c>
      <c r="Q65" s="9">
        <f t="shared" si="5"/>
      </c>
      <c r="R65" s="22"/>
      <c r="S65" s="23"/>
      <c r="T65" s="24"/>
      <c r="U65" s="118">
        <v>29</v>
      </c>
      <c r="V65" s="113" t="str">
        <f>IF(U65="","",VLOOKUP(U65,$N$8:$O$70,2,FALSE))</f>
        <v>下田</v>
      </c>
      <c r="W65" s="118"/>
      <c r="X65" s="120"/>
      <c r="Y65" s="114"/>
      <c r="Z65" s="113"/>
      <c r="AA65" s="112"/>
      <c r="AB65" s="113"/>
      <c r="AC65" s="112"/>
      <c r="AD65" s="113"/>
      <c r="AE65" s="4"/>
      <c r="AF65" s="4"/>
      <c r="AG65" s="4"/>
      <c r="AH65" s="3"/>
      <c r="AI65" s="4"/>
      <c r="AJ65" s="4"/>
      <c r="AK65" s="3"/>
      <c r="AL65" s="127"/>
      <c r="AM65" s="127"/>
      <c r="AN65" s="127"/>
      <c r="AO65" s="127"/>
      <c r="AP65" s="127"/>
    </row>
    <row r="66" spans="1:42" ht="18.75" thickBot="1">
      <c r="A66" s="112"/>
      <c r="B66" s="113"/>
      <c r="C66" s="112"/>
      <c r="D66" s="113"/>
      <c r="E66" s="114"/>
      <c r="F66" s="115"/>
      <c r="G66" s="167"/>
      <c r="H66" s="168"/>
      <c r="I66" s="118"/>
      <c r="J66" s="115"/>
      <c r="K66" s="118"/>
      <c r="L66" s="115"/>
      <c r="M66" s="154"/>
      <c r="N66" s="26">
        <v>30</v>
      </c>
      <c r="O66" s="27" t="str">
        <f t="shared" si="3"/>
        <v>梶原</v>
      </c>
      <c r="P66" s="27" t="str">
        <f t="shared" si="4"/>
        <v>千夏</v>
      </c>
      <c r="Q66" s="28" t="str">
        <f t="shared" si="5"/>
        <v>(福・岩田屋TS)</v>
      </c>
      <c r="R66" s="29"/>
      <c r="S66" s="30"/>
      <c r="T66" s="31"/>
      <c r="U66" s="169">
        <v>81</v>
      </c>
      <c r="V66" s="170"/>
      <c r="W66" s="118"/>
      <c r="X66" s="120"/>
      <c r="Y66" s="114"/>
      <c r="Z66" s="113"/>
      <c r="AA66" s="112"/>
      <c r="AB66" s="113"/>
      <c r="AC66" s="112"/>
      <c r="AD66" s="113"/>
      <c r="AE66" s="4"/>
      <c r="AF66" s="4"/>
      <c r="AG66" s="4"/>
      <c r="AH66" s="3"/>
      <c r="AI66" s="4"/>
      <c r="AJ66" s="4"/>
      <c r="AK66" s="3"/>
      <c r="AL66" s="127"/>
      <c r="AM66" s="127"/>
      <c r="AN66" s="127"/>
      <c r="AO66" s="127"/>
      <c r="AP66" s="127"/>
    </row>
    <row r="67" spans="1:42" ht="18.75" thickBot="1">
      <c r="A67" s="112"/>
      <c r="B67" s="113"/>
      <c r="C67" s="112"/>
      <c r="D67" s="113"/>
      <c r="E67" s="114"/>
      <c r="F67" s="115"/>
      <c r="G67" s="118"/>
      <c r="H67" s="115"/>
      <c r="I67" s="118"/>
      <c r="J67" s="115"/>
      <c r="K67" s="155"/>
      <c r="L67" s="156">
        <f>IF(K67="","",VLOOKUP(K67,$N$8:$O$70,2,FALSE))</f>
      </c>
      <c r="M67" s="138"/>
      <c r="N67" s="7"/>
      <c r="O67" s="8">
        <f t="shared" si="3"/>
      </c>
      <c r="P67" s="8">
        <f t="shared" si="4"/>
      </c>
      <c r="Q67" s="9">
        <f t="shared" si="5"/>
      </c>
      <c r="R67" s="3"/>
      <c r="S67" s="4"/>
      <c r="T67" s="4"/>
      <c r="U67" s="118"/>
      <c r="V67" s="120"/>
      <c r="W67" s="121">
        <v>32</v>
      </c>
      <c r="X67" s="122" t="str">
        <f>IF(W67="","",VLOOKUP(W67,$N$8:$O$70,2,FALSE))</f>
        <v>浜田</v>
      </c>
      <c r="Y67" s="114"/>
      <c r="Z67" s="113"/>
      <c r="AA67" s="112"/>
      <c r="AB67" s="113"/>
      <c r="AC67" s="112"/>
      <c r="AD67" s="113"/>
      <c r="AE67" s="4"/>
      <c r="AF67" s="4"/>
      <c r="AG67" s="4"/>
      <c r="AH67" s="3"/>
      <c r="AI67" s="4"/>
      <c r="AJ67" s="4"/>
      <c r="AK67" s="3"/>
      <c r="AL67" s="127"/>
      <c r="AM67" s="127"/>
      <c r="AN67" s="127"/>
      <c r="AO67" s="127"/>
      <c r="AP67" s="127"/>
    </row>
    <row r="68" spans="1:42" ht="18.75" thickBot="1">
      <c r="A68" s="112"/>
      <c r="B68" s="113"/>
      <c r="C68" s="112"/>
      <c r="D68" s="113"/>
      <c r="E68" s="116">
        <v>17</v>
      </c>
      <c r="F68" s="117" t="str">
        <f>IF(E68="","",VLOOKUP(E68,$N$8:$O$70,2,FALSE))</f>
        <v>大坪</v>
      </c>
      <c r="G68" s="118"/>
      <c r="H68" s="115"/>
      <c r="I68" s="118"/>
      <c r="J68" s="115"/>
      <c r="K68" s="167"/>
      <c r="L68" s="168"/>
      <c r="M68" s="33"/>
      <c r="N68" s="26">
        <v>31</v>
      </c>
      <c r="O68" s="27" t="str">
        <f t="shared" si="3"/>
        <v>佐藤</v>
      </c>
      <c r="P68" s="27" t="str">
        <f t="shared" si="4"/>
        <v>香菜</v>
      </c>
      <c r="Q68" s="28" t="str">
        <f t="shared" si="5"/>
        <v>(宮・延岡ﾛｲﾔﾙ）</v>
      </c>
      <c r="R68" s="3"/>
      <c r="S68" s="4"/>
      <c r="T68" s="4"/>
      <c r="U68" s="118"/>
      <c r="V68" s="120"/>
      <c r="W68" s="169">
        <v>82</v>
      </c>
      <c r="X68" s="166"/>
      <c r="Y68" s="112"/>
      <c r="Z68" s="113"/>
      <c r="AA68" s="112"/>
      <c r="AB68" s="113"/>
      <c r="AC68" s="112"/>
      <c r="AD68" s="113"/>
      <c r="AE68" s="4"/>
      <c r="AF68" s="4"/>
      <c r="AG68" s="4"/>
      <c r="AH68" s="3"/>
      <c r="AI68" s="4"/>
      <c r="AJ68" s="4"/>
      <c r="AK68" s="3"/>
      <c r="AL68" s="127"/>
      <c r="AM68" s="127"/>
      <c r="AN68" s="127"/>
      <c r="AO68" s="127"/>
      <c r="AP68" s="127"/>
    </row>
    <row r="69" spans="1:42" ht="18.75" thickBot="1">
      <c r="A69" s="112"/>
      <c r="B69" s="113"/>
      <c r="C69" s="112"/>
      <c r="D69" s="113"/>
      <c r="E69" s="165"/>
      <c r="F69" s="166"/>
      <c r="G69" s="118"/>
      <c r="H69" s="115"/>
      <c r="I69" s="118"/>
      <c r="J69" s="115">
        <f>IF(I69="","",VLOOKUP(I69,$N$8:$O$70,2,FALSE))</f>
      </c>
      <c r="K69" s="118"/>
      <c r="L69" s="115"/>
      <c r="M69" s="154"/>
      <c r="N69" s="21"/>
      <c r="O69" s="8">
        <f t="shared" si="3"/>
      </c>
      <c r="P69" s="8">
        <f t="shared" si="4"/>
      </c>
      <c r="Q69" s="9">
        <f t="shared" si="5"/>
      </c>
      <c r="R69" s="22"/>
      <c r="S69" s="23"/>
      <c r="T69" s="24"/>
      <c r="U69" s="121">
        <v>32</v>
      </c>
      <c r="V69" s="122" t="str">
        <f>IF(U69="","",VLOOKUP(U69,$N$8:$O$70,2,FALSE))</f>
        <v>浜田</v>
      </c>
      <c r="W69" s="112"/>
      <c r="X69" s="113"/>
      <c r="Y69" s="112"/>
      <c r="Z69" s="113"/>
      <c r="AA69" s="112"/>
      <c r="AB69" s="113"/>
      <c r="AC69" s="112"/>
      <c r="AD69" s="113"/>
      <c r="AE69" s="4"/>
      <c r="AF69" s="4"/>
      <c r="AG69" s="4"/>
      <c r="AH69" s="3"/>
      <c r="AI69" s="4"/>
      <c r="AJ69" s="4"/>
      <c r="AK69" s="3"/>
      <c r="AL69" s="127"/>
      <c r="AM69" s="127"/>
      <c r="AN69" s="127"/>
      <c r="AO69" s="127"/>
      <c r="AP69" s="127"/>
    </row>
    <row r="70" spans="1:42" ht="18.75" thickBot="1">
      <c r="A70" s="112"/>
      <c r="B70" s="113"/>
      <c r="C70" s="112"/>
      <c r="D70" s="113"/>
      <c r="E70" s="112"/>
      <c r="F70" s="113"/>
      <c r="G70" s="118"/>
      <c r="H70" s="115"/>
      <c r="I70" s="167"/>
      <c r="J70" s="168"/>
      <c r="K70" s="118"/>
      <c r="L70" s="115"/>
      <c r="M70" s="154"/>
      <c r="N70" s="26">
        <v>32</v>
      </c>
      <c r="O70" s="27" t="str">
        <f t="shared" si="3"/>
        <v>浜田</v>
      </c>
      <c r="P70" s="27" t="str">
        <f t="shared" si="4"/>
        <v>美輝</v>
      </c>
      <c r="Q70" s="81" t="str">
        <f t="shared" si="5"/>
        <v>(福・北九州ｳｴｽﾄ）</v>
      </c>
      <c r="R70" s="29"/>
      <c r="S70" s="30"/>
      <c r="T70" s="31"/>
      <c r="U70" s="169">
        <v>80</v>
      </c>
      <c r="V70" s="166"/>
      <c r="W70" s="112"/>
      <c r="X70" s="113"/>
      <c r="Y70" s="112"/>
      <c r="Z70" s="113"/>
      <c r="AA70" s="112"/>
      <c r="AB70" s="113"/>
      <c r="AC70" s="112"/>
      <c r="AD70" s="113"/>
      <c r="AE70" s="4"/>
      <c r="AF70" s="4"/>
      <c r="AG70" s="4"/>
      <c r="AH70" s="3"/>
      <c r="AI70" s="4"/>
      <c r="AJ70" s="4"/>
      <c r="AK70" s="3"/>
      <c r="AL70" s="127"/>
      <c r="AM70" s="127"/>
      <c r="AN70" s="127"/>
      <c r="AO70" s="127"/>
      <c r="AP70" s="127"/>
    </row>
    <row r="71" spans="1:42" ht="18">
      <c r="A71" s="112"/>
      <c r="B71" s="113"/>
      <c r="C71" s="112"/>
      <c r="D71" s="113"/>
      <c r="E71" s="112"/>
      <c r="F71" s="113"/>
      <c r="G71" s="118"/>
      <c r="H71" s="115">
        <f>IF(G71="","",VLOOKUP(G71,$N$8:$O$70,2,FALSE))</f>
      </c>
      <c r="I71" s="118"/>
      <c r="J71" s="158"/>
      <c r="K71" s="118"/>
      <c r="L71" s="115">
        <f>IF(K71="","",VLOOKUP(K71,$N$8:$O$70,2,FALSE))</f>
      </c>
      <c r="M71" s="33"/>
      <c r="N71" s="7"/>
      <c r="O71" s="8"/>
      <c r="P71" s="8"/>
      <c r="Q71" s="9"/>
      <c r="R71" s="3"/>
      <c r="S71" s="4"/>
      <c r="T71" s="4"/>
      <c r="U71" s="3"/>
      <c r="V71" s="4"/>
      <c r="W71" s="3"/>
      <c r="X71" s="4"/>
      <c r="Y71" s="3"/>
      <c r="Z71" s="4"/>
      <c r="AA71" s="3"/>
      <c r="AB71" s="4"/>
      <c r="AC71" s="3"/>
      <c r="AD71" s="4"/>
      <c r="AE71" s="4"/>
      <c r="AF71" s="4"/>
      <c r="AG71" s="4"/>
      <c r="AH71" s="3"/>
      <c r="AI71" s="4"/>
      <c r="AJ71" s="4"/>
      <c r="AK71" s="3"/>
      <c r="AL71" s="127"/>
      <c r="AM71" s="127"/>
      <c r="AN71" s="127"/>
      <c r="AO71" s="127"/>
      <c r="AP71" s="127"/>
    </row>
    <row r="72" spans="1:42" ht="18">
      <c r="A72" s="3"/>
      <c r="B72" s="4"/>
      <c r="C72" s="3"/>
      <c r="D72" s="4"/>
      <c r="E72" s="3"/>
      <c r="F72" s="4"/>
      <c r="G72" s="25"/>
      <c r="H72" s="37"/>
      <c r="I72" s="3"/>
      <c r="J72" s="4"/>
      <c r="K72" s="25"/>
      <c r="L72" s="38"/>
      <c r="M72" s="4"/>
      <c r="N72" s="7"/>
      <c r="O72" s="8"/>
      <c r="P72" s="8"/>
      <c r="Q72" s="9"/>
      <c r="R72" s="3"/>
      <c r="S72" s="4"/>
      <c r="T72" s="4"/>
      <c r="U72" s="3"/>
      <c r="V72" s="4"/>
      <c r="W72" s="3"/>
      <c r="X72" s="4"/>
      <c r="Y72" s="3"/>
      <c r="Z72" s="4"/>
      <c r="AA72" s="3"/>
      <c r="AB72" s="4"/>
      <c r="AC72" s="3"/>
      <c r="AD72" s="4"/>
      <c r="AE72" s="4"/>
      <c r="AF72" s="4"/>
      <c r="AG72" s="4"/>
      <c r="AH72" s="3"/>
      <c r="AI72" s="4"/>
      <c r="AJ72" s="4"/>
      <c r="AK72" s="3"/>
      <c r="AL72" s="127"/>
      <c r="AM72" s="127"/>
      <c r="AN72" s="127"/>
      <c r="AO72" s="127"/>
      <c r="AP72" s="127"/>
    </row>
    <row r="73" spans="1:42" ht="26.25" customHeight="1">
      <c r="A73" s="3"/>
      <c r="B73" s="4"/>
      <c r="C73" s="3"/>
      <c r="D73" s="4"/>
      <c r="E73" s="3"/>
      <c r="F73" s="4"/>
      <c r="G73" s="25"/>
      <c r="H73" s="37"/>
      <c r="I73" s="3"/>
      <c r="J73" s="4"/>
      <c r="K73" s="25"/>
      <c r="L73" s="38"/>
      <c r="M73" s="4"/>
      <c r="N73" s="7"/>
      <c r="O73" s="8"/>
      <c r="P73" s="8"/>
      <c r="Q73" s="9"/>
      <c r="R73" s="3"/>
      <c r="S73" s="4"/>
      <c r="T73" s="4"/>
      <c r="U73" s="3"/>
      <c r="V73" s="4"/>
      <c r="W73" s="3"/>
      <c r="X73" s="4"/>
      <c r="Y73" s="3"/>
      <c r="Z73" s="4"/>
      <c r="AA73" s="3"/>
      <c r="AB73" s="4"/>
      <c r="AC73" s="3"/>
      <c r="AD73" s="4"/>
      <c r="AE73" s="4"/>
      <c r="AF73" s="4"/>
      <c r="AG73" s="4"/>
      <c r="AH73" s="3"/>
      <c r="AI73" s="4"/>
      <c r="AJ73" s="4"/>
      <c r="AK73" s="3"/>
      <c r="AL73" s="127"/>
      <c r="AM73" s="127"/>
      <c r="AN73" s="127"/>
      <c r="AO73" s="127"/>
      <c r="AP73" s="127"/>
    </row>
    <row r="74" spans="1:42" ht="18">
      <c r="A74" s="3"/>
      <c r="B74" s="4"/>
      <c r="C74" s="3"/>
      <c r="D74" s="4"/>
      <c r="E74" s="8" t="s">
        <v>1</v>
      </c>
      <c r="F74" s="8"/>
      <c r="G74" s="8"/>
      <c r="H74" s="39"/>
      <c r="I74" s="4"/>
      <c r="J74" s="4"/>
      <c r="K74" s="4"/>
      <c r="R74" s="4"/>
      <c r="S74" s="4"/>
      <c r="T74" s="4"/>
      <c r="U74" s="3"/>
      <c r="V74" s="173" t="s">
        <v>29</v>
      </c>
      <c r="W74" s="173"/>
      <c r="X74" s="173"/>
      <c r="Y74" s="3"/>
      <c r="Z74" s="4"/>
      <c r="AA74" s="3"/>
      <c r="AB74" s="4"/>
      <c r="AC74" s="3"/>
      <c r="AD74" s="4"/>
      <c r="AE74" s="4"/>
      <c r="AF74" s="4"/>
      <c r="AG74" s="4"/>
      <c r="AH74" s="3"/>
      <c r="AI74" s="4"/>
      <c r="AJ74" s="4"/>
      <c r="AK74" s="3"/>
      <c r="AL74" s="127"/>
      <c r="AM74" s="127"/>
      <c r="AN74" s="127"/>
      <c r="AO74" s="127"/>
      <c r="AP74" s="127"/>
    </row>
    <row r="75" spans="1:42" ht="13.5" customHeight="1">
      <c r="A75" s="3"/>
      <c r="B75" s="4"/>
      <c r="C75" s="3"/>
      <c r="D75" s="4"/>
      <c r="E75" s="8"/>
      <c r="F75" s="8"/>
      <c r="G75" s="8"/>
      <c r="H75" s="39"/>
      <c r="I75" s="4"/>
      <c r="J75" s="4"/>
      <c r="K75" s="4"/>
      <c r="R75" s="4"/>
      <c r="S75" s="4"/>
      <c r="T75" s="4"/>
      <c r="U75" s="3"/>
      <c r="V75" s="99"/>
      <c r="W75" s="99"/>
      <c r="X75" s="99"/>
      <c r="Y75" s="3"/>
      <c r="Z75" s="4"/>
      <c r="AA75" s="3"/>
      <c r="AB75" s="4"/>
      <c r="AC75" s="3"/>
      <c r="AD75" s="4"/>
      <c r="AE75" s="4"/>
      <c r="AF75" s="4"/>
      <c r="AG75" s="4"/>
      <c r="AH75" s="3"/>
      <c r="AI75" s="4"/>
      <c r="AJ75" s="4"/>
      <c r="AK75" s="3"/>
      <c r="AL75" s="127"/>
      <c r="AM75" s="127"/>
      <c r="AN75" s="127"/>
      <c r="AO75" s="127"/>
      <c r="AP75" s="127"/>
    </row>
    <row r="76" spans="1:42" ht="18">
      <c r="A76" s="3"/>
      <c r="B76" s="4"/>
      <c r="C76" s="3"/>
      <c r="D76" s="4"/>
      <c r="E76" s="39">
        <v>1</v>
      </c>
      <c r="F76" s="41" t="s">
        <v>364</v>
      </c>
      <c r="G76" s="41" t="s">
        <v>365</v>
      </c>
      <c r="I76" s="96"/>
      <c r="J76" s="96"/>
      <c r="K76" s="96"/>
      <c r="L76" s="130"/>
      <c r="N76" s="39">
        <v>3</v>
      </c>
      <c r="O76" s="41" t="s">
        <v>410</v>
      </c>
      <c r="P76" s="41" t="s">
        <v>411</v>
      </c>
      <c r="Q76" s="96"/>
      <c r="R76" s="48"/>
      <c r="S76" s="40"/>
      <c r="T76" s="40"/>
      <c r="U76" s="41"/>
      <c r="V76" s="4"/>
      <c r="W76" s="123">
        <f>IF(AA23="","",IF(AA23=Y15,Y31,IF(AA23=Y31,Y15)))</f>
        <v>1</v>
      </c>
      <c r="X76" s="17" t="str">
        <f>IF(W76="","",VLOOKUP(W76,$N$8:$O$70,2,FALSE))</f>
        <v>山下</v>
      </c>
      <c r="Y76" s="92"/>
      <c r="Z76" s="93"/>
      <c r="AA76" s="3"/>
      <c r="AB76" s="4"/>
      <c r="AC76" s="3"/>
      <c r="AD76" s="4"/>
      <c r="AE76" s="4"/>
      <c r="AF76" s="4"/>
      <c r="AG76" s="4"/>
      <c r="AH76" s="3"/>
      <c r="AI76" s="4"/>
      <c r="AJ76" s="4"/>
      <c r="AK76" s="3"/>
      <c r="AL76" s="127"/>
      <c r="AM76" s="127"/>
      <c r="AN76" s="127"/>
      <c r="AO76" s="127"/>
      <c r="AP76" s="127"/>
    </row>
    <row r="77" spans="1:42" ht="18">
      <c r="A77" s="3"/>
      <c r="B77" s="4"/>
      <c r="C77" s="3"/>
      <c r="D77" s="4"/>
      <c r="E77" s="39">
        <v>2</v>
      </c>
      <c r="F77" s="41" t="s">
        <v>428</v>
      </c>
      <c r="G77" s="41" t="s">
        <v>429</v>
      </c>
      <c r="I77" s="96"/>
      <c r="J77" s="96"/>
      <c r="K77" s="96"/>
      <c r="L77" s="130"/>
      <c r="N77" s="39">
        <v>4</v>
      </c>
      <c r="O77" s="41" t="s">
        <v>380</v>
      </c>
      <c r="P77" s="41" t="s">
        <v>381</v>
      </c>
      <c r="Q77" s="96"/>
      <c r="S77" s="40"/>
      <c r="T77" s="40"/>
      <c r="U77" s="41"/>
      <c r="V77" s="4"/>
      <c r="W77" s="18"/>
      <c r="X77" s="17"/>
      <c r="Y77" s="3"/>
      <c r="Z77" s="94"/>
      <c r="AA77" s="124">
        <v>1</v>
      </c>
      <c r="AB77" s="93" t="str">
        <f>IF(AA77="","",VLOOKUP(AA77,$N$8:$O$70,2,FALSE))</f>
        <v>山下</v>
      </c>
      <c r="AC77" s="3"/>
      <c r="AD77" s="4"/>
      <c r="AE77" s="4"/>
      <c r="AF77" s="4"/>
      <c r="AG77" s="4"/>
      <c r="AH77" s="3"/>
      <c r="AI77" s="4"/>
      <c r="AJ77" s="4"/>
      <c r="AK77" s="3"/>
      <c r="AL77" s="127"/>
      <c r="AM77" s="127"/>
      <c r="AN77" s="127"/>
      <c r="AO77" s="127"/>
      <c r="AP77" s="127"/>
    </row>
    <row r="78" spans="1:42" ht="18">
      <c r="A78" s="3"/>
      <c r="B78" s="4"/>
      <c r="C78" s="3"/>
      <c r="D78" s="4"/>
      <c r="E78" s="39"/>
      <c r="F78" s="42"/>
      <c r="G78" s="42"/>
      <c r="I78" s="96"/>
      <c r="J78" s="96"/>
      <c r="K78" s="96"/>
      <c r="L78" s="130"/>
      <c r="N78" s="39"/>
      <c r="O78" s="42"/>
      <c r="P78" s="42"/>
      <c r="Q78" s="96"/>
      <c r="R78" s="42"/>
      <c r="S78" s="40"/>
      <c r="T78" s="40"/>
      <c r="U78" s="41"/>
      <c r="V78" s="4"/>
      <c r="W78" s="123">
        <f>IF(AA55="","",IF(AA55=Y47,Y63,IF(AA55=Y63,Y47)))</f>
        <v>23</v>
      </c>
      <c r="X78" s="17" t="str">
        <f>IF(W78="","",VLOOKUP(W78,$N$8:$O$70,2,FALSE))</f>
        <v>江口</v>
      </c>
      <c r="Y78" s="92"/>
      <c r="Z78" s="95"/>
      <c r="AA78" s="163">
        <v>83</v>
      </c>
      <c r="AB78" s="164"/>
      <c r="AC78" s="3"/>
      <c r="AD78" s="4"/>
      <c r="AE78" s="4"/>
      <c r="AF78" s="4"/>
      <c r="AG78" s="4"/>
      <c r="AH78" s="3"/>
      <c r="AI78" s="4"/>
      <c r="AJ78" s="4"/>
      <c r="AK78" s="3"/>
      <c r="AL78" s="127"/>
      <c r="AM78" s="127"/>
      <c r="AN78" s="127"/>
      <c r="AO78" s="127"/>
      <c r="AP78" s="127"/>
    </row>
    <row r="79" spans="1:42" ht="18">
      <c r="A79" s="3"/>
      <c r="B79" s="4"/>
      <c r="C79" s="3"/>
      <c r="D79" s="4"/>
      <c r="I79" s="41"/>
      <c r="J79" s="96"/>
      <c r="K79" s="96"/>
      <c r="L79" s="130"/>
      <c r="N79" s="39"/>
      <c r="O79" s="41"/>
      <c r="P79" s="41"/>
      <c r="Q79" s="96"/>
      <c r="R79" s="41"/>
      <c r="S79" s="40"/>
      <c r="T79" s="40"/>
      <c r="U79" s="41"/>
      <c r="V79" s="4"/>
      <c r="W79" s="18"/>
      <c r="X79" s="17"/>
      <c r="Y79" s="3"/>
      <c r="Z79" s="4"/>
      <c r="AA79" s="3"/>
      <c r="AB79" s="4"/>
      <c r="AC79" s="3"/>
      <c r="AD79" s="4"/>
      <c r="AE79" s="4"/>
      <c r="AF79" s="4"/>
      <c r="AG79" s="4"/>
      <c r="AH79" s="3"/>
      <c r="AI79" s="4"/>
      <c r="AJ79" s="4"/>
      <c r="AK79" s="3"/>
      <c r="AL79" s="127"/>
      <c r="AM79" s="127"/>
      <c r="AN79" s="127"/>
      <c r="AO79" s="127"/>
      <c r="AP79" s="127"/>
    </row>
    <row r="80" spans="1:42" ht="26.25" customHeight="1">
      <c r="A80" s="43"/>
      <c r="B80" s="44"/>
      <c r="C80" s="43"/>
      <c r="D80" s="44"/>
      <c r="F80" s="130"/>
      <c r="G80" s="130"/>
      <c r="H80" s="130"/>
      <c r="I80" s="130"/>
      <c r="J80" s="97"/>
      <c r="K80" s="98"/>
      <c r="L80" s="97"/>
      <c r="M80" s="44"/>
      <c r="N80" s="45"/>
      <c r="O80" s="46"/>
      <c r="P80" s="46"/>
      <c r="Q80" s="47"/>
      <c r="R80" s="43"/>
      <c r="S80" s="44"/>
      <c r="T80" s="44"/>
      <c r="U80" s="43"/>
      <c r="V80" s="173" t="s">
        <v>30</v>
      </c>
      <c r="W80" s="173"/>
      <c r="X80" s="173"/>
      <c r="Y80" s="3"/>
      <c r="Z80" s="4"/>
      <c r="AA80" s="3"/>
      <c r="AB80" s="4"/>
      <c r="AC80" s="43"/>
      <c r="AD80" s="44"/>
      <c r="AE80" s="44"/>
      <c r="AF80" s="44"/>
      <c r="AG80" s="44"/>
      <c r="AH80" s="3"/>
      <c r="AI80" s="4"/>
      <c r="AJ80" s="4"/>
      <c r="AK80" s="3"/>
      <c r="AL80" s="127"/>
      <c r="AM80" s="127"/>
      <c r="AN80" s="127"/>
      <c r="AO80" s="127"/>
      <c r="AP80" s="127"/>
    </row>
    <row r="81" spans="1:42" ht="18">
      <c r="A81" s="43"/>
      <c r="B81" s="44"/>
      <c r="C81" s="43"/>
      <c r="D81" s="44"/>
      <c r="E81" s="8" t="s">
        <v>31</v>
      </c>
      <c r="F81" s="8"/>
      <c r="G81" s="8"/>
      <c r="H81" s="39"/>
      <c r="I81" s="96"/>
      <c r="J81" s="97"/>
      <c r="K81" s="98"/>
      <c r="L81" s="97"/>
      <c r="M81" s="44"/>
      <c r="N81" s="45"/>
      <c r="O81" s="46"/>
      <c r="P81" s="46"/>
      <c r="Q81" s="47"/>
      <c r="R81" s="43"/>
      <c r="S81" s="44"/>
      <c r="T81" s="44"/>
      <c r="U81" s="43"/>
      <c r="V81" s="4"/>
      <c r="W81" s="3"/>
      <c r="X81" s="4"/>
      <c r="Y81" s="25"/>
      <c r="Z81" s="33"/>
      <c r="AA81" s="3"/>
      <c r="AB81" s="4"/>
      <c r="AC81" s="43"/>
      <c r="AD81" s="44"/>
      <c r="AE81" s="44"/>
      <c r="AF81" s="44"/>
      <c r="AG81" s="44"/>
      <c r="AH81" s="3"/>
      <c r="AI81" s="4"/>
      <c r="AJ81" s="4"/>
      <c r="AK81" s="3"/>
      <c r="AL81" s="127"/>
      <c r="AM81" s="127"/>
      <c r="AN81" s="127"/>
      <c r="AO81" s="127"/>
      <c r="AP81" s="127"/>
    </row>
    <row r="82" spans="1:42" ht="16.5" customHeight="1">
      <c r="A82" s="43"/>
      <c r="B82" s="44"/>
      <c r="C82" s="43"/>
      <c r="D82" s="44"/>
      <c r="E82" s="8"/>
      <c r="F82" s="8"/>
      <c r="G82" s="8"/>
      <c r="H82" s="39"/>
      <c r="I82" s="96"/>
      <c r="J82" s="97"/>
      <c r="K82" s="98"/>
      <c r="L82" s="97"/>
      <c r="M82" s="44"/>
      <c r="N82" s="45"/>
      <c r="O82" s="46"/>
      <c r="P82" s="46"/>
      <c r="Q82" s="47"/>
      <c r="R82" s="43"/>
      <c r="S82" s="44"/>
      <c r="T82" s="44"/>
      <c r="U82" s="43"/>
      <c r="V82" s="4"/>
      <c r="W82" s="123">
        <f>IF(C28="","",IF(C28=E20,E36,IF(C28=E36,E20)))</f>
        <v>16</v>
      </c>
      <c r="X82" s="17" t="str">
        <f>IF(W82="","",VLOOKUP(W82,$N$8:$O$70,2,FALSE))</f>
        <v>中村</v>
      </c>
      <c r="Y82" s="92"/>
      <c r="Z82" s="33"/>
      <c r="AA82" s="3"/>
      <c r="AB82" s="4"/>
      <c r="AC82" s="43"/>
      <c r="AD82" s="44"/>
      <c r="AE82" s="44"/>
      <c r="AF82" s="44"/>
      <c r="AG82" s="44"/>
      <c r="AH82" s="3"/>
      <c r="AI82" s="4"/>
      <c r="AJ82" s="4"/>
      <c r="AK82" s="3"/>
      <c r="AL82" s="127"/>
      <c r="AM82" s="127"/>
      <c r="AN82" s="127"/>
      <c r="AO82" s="127"/>
      <c r="AP82" s="127"/>
    </row>
    <row r="83" spans="1:42" ht="18">
      <c r="A83" s="127"/>
      <c r="B83" s="127"/>
      <c r="C83" s="127"/>
      <c r="D83" s="127"/>
      <c r="E83" s="39">
        <v>1</v>
      </c>
      <c r="F83" s="141" t="s">
        <v>430</v>
      </c>
      <c r="G83" s="138" t="s">
        <v>431</v>
      </c>
      <c r="H83" s="139"/>
      <c r="I83" s="138"/>
      <c r="J83" s="97"/>
      <c r="K83" s="97"/>
      <c r="L83" s="97"/>
      <c r="M83" s="44"/>
      <c r="N83" s="39">
        <v>3</v>
      </c>
      <c r="O83" s="8" t="s">
        <v>435</v>
      </c>
      <c r="P83" s="8" t="s">
        <v>436</v>
      </c>
      <c r="Q83" s="9"/>
      <c r="R83" s="43"/>
      <c r="S83" s="44"/>
      <c r="T83" s="44"/>
      <c r="U83" s="43"/>
      <c r="V83" s="4"/>
      <c r="W83" s="18"/>
      <c r="X83" s="17"/>
      <c r="Y83" s="3"/>
      <c r="Z83" s="94"/>
      <c r="AA83" s="124">
        <v>16</v>
      </c>
      <c r="AB83" s="93" t="str">
        <f>IF(AA83="","",VLOOKUP(AA83,$N$8:$O$70,2,FALSE))</f>
        <v>中村</v>
      </c>
      <c r="AC83" s="43"/>
      <c r="AD83" s="43"/>
      <c r="AE83" s="43"/>
      <c r="AF83" s="43"/>
      <c r="AG83" s="43"/>
      <c r="AH83" s="3"/>
      <c r="AI83" s="4"/>
      <c r="AJ83" s="4"/>
      <c r="AK83" s="3"/>
      <c r="AL83" s="127"/>
      <c r="AM83" s="127"/>
      <c r="AN83" s="127"/>
      <c r="AO83" s="127"/>
      <c r="AP83" s="127"/>
    </row>
    <row r="84" spans="1:42" ht="18">
      <c r="A84" s="127"/>
      <c r="B84" s="127"/>
      <c r="C84" s="127"/>
      <c r="D84" s="127"/>
      <c r="E84" s="39">
        <v>2</v>
      </c>
      <c r="F84" s="141" t="s">
        <v>432</v>
      </c>
      <c r="G84" s="141" t="s">
        <v>433</v>
      </c>
      <c r="H84" s="139"/>
      <c r="I84" s="96"/>
      <c r="J84" s="97"/>
      <c r="K84" s="97"/>
      <c r="L84" s="97"/>
      <c r="M84" s="44"/>
      <c r="N84" s="39">
        <v>4</v>
      </c>
      <c r="O84" s="8" t="s">
        <v>437</v>
      </c>
      <c r="P84" s="8" t="s">
        <v>409</v>
      </c>
      <c r="Q84" s="9"/>
      <c r="R84" s="43"/>
      <c r="S84" s="43"/>
      <c r="T84" s="43"/>
      <c r="U84" s="43"/>
      <c r="V84" s="4"/>
      <c r="W84" s="123">
        <f>IF(C60="","",IF(C60=E52,E68,IF(C60=E68,E52)))</f>
        <v>17</v>
      </c>
      <c r="X84" s="17" t="str">
        <f>IF(W84="","",VLOOKUP(W84,$N$8:$O$70,2,FALSE))</f>
        <v>大坪</v>
      </c>
      <c r="Y84" s="92"/>
      <c r="Z84" s="95"/>
      <c r="AA84" s="163">
        <v>86</v>
      </c>
      <c r="AB84" s="164"/>
      <c r="AC84" s="43"/>
      <c r="AD84" s="43"/>
      <c r="AE84" s="43"/>
      <c r="AF84" s="43"/>
      <c r="AG84" s="43"/>
      <c r="AH84" s="3"/>
      <c r="AI84" s="4"/>
      <c r="AJ84" s="4"/>
      <c r="AK84" s="3"/>
      <c r="AL84" s="127"/>
      <c r="AM84" s="127"/>
      <c r="AN84" s="127"/>
      <c r="AO84" s="127"/>
      <c r="AP84" s="127"/>
    </row>
    <row r="85" spans="1:42" ht="18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45"/>
      <c r="O85" s="46"/>
      <c r="P85" s="46"/>
      <c r="Q85" s="47"/>
      <c r="R85" s="43"/>
      <c r="S85" s="43"/>
      <c r="T85" s="43"/>
      <c r="U85" s="43"/>
      <c r="V85" s="43"/>
      <c r="W85" s="18"/>
      <c r="X85" s="17"/>
      <c r="Y85" s="43"/>
      <c r="Z85" s="43"/>
      <c r="AA85" s="43"/>
      <c r="AB85" s="43"/>
      <c r="AC85" s="43"/>
      <c r="AD85" s="43"/>
      <c r="AE85" s="43"/>
      <c r="AF85" s="43"/>
      <c r="AG85" s="43"/>
      <c r="AH85" s="3"/>
      <c r="AI85" s="4"/>
      <c r="AJ85" s="4"/>
      <c r="AK85" s="3"/>
      <c r="AL85" s="127"/>
      <c r="AM85" s="127"/>
      <c r="AN85" s="127"/>
      <c r="AO85" s="127"/>
      <c r="AP85" s="127"/>
    </row>
    <row r="86" spans="1:42" ht="18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45"/>
      <c r="O86" s="46"/>
      <c r="P86" s="46"/>
      <c r="Q86" s="47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3"/>
      <c r="AI86" s="4"/>
      <c r="AJ86" s="4"/>
      <c r="AK86" s="3"/>
      <c r="AL86" s="127"/>
      <c r="AM86" s="127"/>
      <c r="AN86" s="127"/>
      <c r="AO86" s="127"/>
      <c r="AP86" s="127"/>
    </row>
    <row r="87" spans="1:42" ht="17.25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45"/>
      <c r="O87" s="46"/>
      <c r="P87" s="46"/>
      <c r="Q87" s="47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3"/>
      <c r="AI87" s="4"/>
      <c r="AJ87" s="4"/>
      <c r="AK87" s="3"/>
      <c r="AL87" s="127"/>
      <c r="AM87" s="127"/>
      <c r="AN87" s="127"/>
      <c r="AO87" s="127"/>
      <c r="AP87" s="127"/>
    </row>
    <row r="88" spans="1:42" ht="17.25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45"/>
      <c r="O88" s="46"/>
      <c r="P88" s="46"/>
      <c r="Q88" s="47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3"/>
      <c r="AI88" s="4"/>
      <c r="AJ88" s="4"/>
      <c r="AK88" s="3"/>
      <c r="AL88" s="127"/>
      <c r="AM88" s="127"/>
      <c r="AN88" s="127"/>
      <c r="AO88" s="127"/>
      <c r="AP88" s="127"/>
    </row>
    <row r="89" spans="1:42" ht="17.25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45"/>
      <c r="O89" s="46"/>
      <c r="P89" s="46"/>
      <c r="Q89" s="47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3"/>
      <c r="AI89" s="4"/>
      <c r="AJ89" s="4"/>
      <c r="AK89" s="3"/>
      <c r="AL89" s="127"/>
      <c r="AM89" s="127"/>
      <c r="AN89" s="127"/>
      <c r="AO89" s="127"/>
      <c r="AP89" s="127"/>
    </row>
    <row r="90" spans="1:42" ht="17.25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45"/>
      <c r="O90" s="46"/>
      <c r="P90" s="46"/>
      <c r="Q90" s="47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3"/>
      <c r="AI90" s="4"/>
      <c r="AJ90" s="4"/>
      <c r="AK90" s="3"/>
      <c r="AL90" s="127"/>
      <c r="AM90" s="127"/>
      <c r="AN90" s="127"/>
      <c r="AO90" s="127"/>
      <c r="AP90" s="127"/>
    </row>
    <row r="91" spans="1:42" ht="17.25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45"/>
      <c r="O91" s="46"/>
      <c r="P91" s="46"/>
      <c r="Q91" s="47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3"/>
      <c r="AI91" s="4"/>
      <c r="AJ91" s="4"/>
      <c r="AK91" s="3"/>
      <c r="AL91" s="127"/>
      <c r="AM91" s="127"/>
      <c r="AN91" s="127"/>
      <c r="AO91" s="127"/>
      <c r="AP91" s="127"/>
    </row>
    <row r="92" spans="1:42" ht="17.25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45"/>
      <c r="O92" s="46"/>
      <c r="P92" s="46"/>
      <c r="Q92" s="47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3"/>
      <c r="AI92" s="4"/>
      <c r="AJ92" s="4"/>
      <c r="AK92" s="3"/>
      <c r="AL92" s="127"/>
      <c r="AM92" s="127"/>
      <c r="AN92" s="127"/>
      <c r="AO92" s="127"/>
      <c r="AP92" s="127"/>
    </row>
    <row r="93" spans="1:42" ht="17.2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45"/>
      <c r="O93" s="46"/>
      <c r="P93" s="46"/>
      <c r="Q93" s="47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3"/>
      <c r="AI93" s="4"/>
      <c r="AJ93" s="4"/>
      <c r="AK93" s="3"/>
      <c r="AL93" s="127"/>
      <c r="AM93" s="127"/>
      <c r="AN93" s="127"/>
      <c r="AO93" s="127"/>
      <c r="AP93" s="127"/>
    </row>
    <row r="94" spans="1:42" ht="17.2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45"/>
      <c r="O94" s="46"/>
      <c r="P94" s="46"/>
      <c r="Q94" s="47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3"/>
      <c r="AI94" s="4"/>
      <c r="AJ94" s="4"/>
      <c r="AK94" s="3"/>
      <c r="AL94" s="127"/>
      <c r="AM94" s="127"/>
      <c r="AN94" s="127"/>
      <c r="AO94" s="127"/>
      <c r="AP94" s="127"/>
    </row>
    <row r="95" spans="1:42" ht="17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45"/>
      <c r="O95" s="46"/>
      <c r="P95" s="46"/>
      <c r="Q95" s="47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3"/>
      <c r="AI95" s="4"/>
      <c r="AJ95" s="4"/>
      <c r="AK95" s="3"/>
      <c r="AL95" s="127"/>
      <c r="AM95" s="127"/>
      <c r="AN95" s="127"/>
      <c r="AO95" s="127"/>
      <c r="AP95" s="127"/>
    </row>
    <row r="96" spans="1:42" ht="17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45"/>
      <c r="O96" s="46"/>
      <c r="P96" s="46"/>
      <c r="Q96" s="47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3"/>
      <c r="AI96" s="4"/>
      <c r="AJ96" s="4"/>
      <c r="AK96" s="3"/>
      <c r="AL96" s="127"/>
      <c r="AM96" s="127"/>
      <c r="AN96" s="127"/>
      <c r="AO96" s="127"/>
      <c r="AP96" s="127"/>
    </row>
    <row r="97" spans="1:42" ht="17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45"/>
      <c r="O97" s="46"/>
      <c r="P97" s="46"/>
      <c r="Q97" s="47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3"/>
      <c r="AI97" s="4"/>
      <c r="AJ97" s="4"/>
      <c r="AK97" s="3"/>
      <c r="AL97" s="127"/>
      <c r="AM97" s="127"/>
      <c r="AN97" s="127"/>
      <c r="AO97" s="127"/>
      <c r="AP97" s="127"/>
    </row>
  </sheetData>
  <mergeCells count="64">
    <mergeCell ref="A1:AD1"/>
    <mergeCell ref="A3:AA3"/>
    <mergeCell ref="V74:X74"/>
    <mergeCell ref="V80:X80"/>
    <mergeCell ref="U10:V10"/>
    <mergeCell ref="W12:X12"/>
    <mergeCell ref="U14:V14"/>
    <mergeCell ref="U18:V18"/>
    <mergeCell ref="Y16:Z16"/>
    <mergeCell ref="W20:X20"/>
    <mergeCell ref="U22:V22"/>
    <mergeCell ref="AA24:AB24"/>
    <mergeCell ref="U26:V26"/>
    <mergeCell ref="W28:X28"/>
    <mergeCell ref="U30:V30"/>
    <mergeCell ref="Y32:Z32"/>
    <mergeCell ref="W36:X36"/>
    <mergeCell ref="U34:V34"/>
    <mergeCell ref="U38:V38"/>
    <mergeCell ref="U42:V42"/>
    <mergeCell ref="W44:X44"/>
    <mergeCell ref="U46:V46"/>
    <mergeCell ref="Y48:Z48"/>
    <mergeCell ref="U50:V50"/>
    <mergeCell ref="U54:V54"/>
    <mergeCell ref="W52:X52"/>
    <mergeCell ref="AA56:AB56"/>
    <mergeCell ref="U58:V58"/>
    <mergeCell ref="U62:V62"/>
    <mergeCell ref="W60:X60"/>
    <mergeCell ref="Y64:Z64"/>
    <mergeCell ref="W68:X68"/>
    <mergeCell ref="U66:V66"/>
    <mergeCell ref="U70:V70"/>
    <mergeCell ref="K12:L12"/>
    <mergeCell ref="I14:J14"/>
    <mergeCell ref="G18:H18"/>
    <mergeCell ref="E21:F21"/>
    <mergeCell ref="I22:J22"/>
    <mergeCell ref="K20:L20"/>
    <mergeCell ref="K28:L28"/>
    <mergeCell ref="I30:J30"/>
    <mergeCell ref="G34:H34"/>
    <mergeCell ref="E37:F37"/>
    <mergeCell ref="C29:D29"/>
    <mergeCell ref="I38:J38"/>
    <mergeCell ref="K36:L36"/>
    <mergeCell ref="A45:B45"/>
    <mergeCell ref="K44:L44"/>
    <mergeCell ref="I46:J46"/>
    <mergeCell ref="G50:H50"/>
    <mergeCell ref="E53:F53"/>
    <mergeCell ref="C61:D61"/>
    <mergeCell ref="I54:J54"/>
    <mergeCell ref="AA78:AB78"/>
    <mergeCell ref="AA84:AB84"/>
    <mergeCell ref="AC40:AD40"/>
    <mergeCell ref="E69:F69"/>
    <mergeCell ref="I70:J70"/>
    <mergeCell ref="K68:L68"/>
    <mergeCell ref="K52:L52"/>
    <mergeCell ref="K60:L60"/>
    <mergeCell ref="I62:J62"/>
    <mergeCell ref="G66:H66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6"/>
  <sheetViews>
    <sheetView workbookViewId="0" topLeftCell="A1">
      <selection activeCell="A1" sqref="A1:AO1"/>
    </sheetView>
  </sheetViews>
  <sheetFormatPr defaultColWidth="9.00390625" defaultRowHeight="13.5"/>
  <cols>
    <col min="1" max="1" width="9.625" style="50" customWidth="1"/>
    <col min="2" max="2" width="3.75390625" style="51" customWidth="1"/>
    <col min="3" max="3" width="7.625" style="51" customWidth="1"/>
    <col min="4" max="4" width="3.875" style="51" customWidth="1"/>
    <col min="5" max="5" width="7.625" style="50" customWidth="1"/>
    <col min="6" max="6" width="3.875" style="50" customWidth="1"/>
    <col min="7" max="7" width="7.625" style="50" customWidth="1"/>
    <col min="8" max="8" width="3.875" style="50" customWidth="1"/>
    <col min="9" max="9" width="7.625" style="50" customWidth="1"/>
    <col min="10" max="10" width="3.875" style="50" customWidth="1"/>
    <col min="11" max="11" width="7.625" style="50" customWidth="1"/>
    <col min="12" max="12" width="3.875" style="50" customWidth="1"/>
    <col min="13" max="13" width="7.625" style="50" customWidth="1"/>
    <col min="14" max="14" width="3.875" style="50" customWidth="1"/>
    <col min="15" max="15" width="7.625" style="50" customWidth="1"/>
    <col min="16" max="16" width="3.75390625" style="50" customWidth="1"/>
    <col min="17" max="17" width="7.625" style="50" customWidth="1"/>
    <col min="18" max="18" width="3.875" style="50" customWidth="1"/>
    <col min="19" max="19" width="7.625" style="50" customWidth="1"/>
    <col min="20" max="20" width="3.875" style="50" customWidth="1"/>
    <col min="21" max="21" width="7.50390625" style="50" customWidth="1"/>
    <col min="22" max="22" width="3.875" style="50" customWidth="1"/>
    <col min="23" max="23" width="7.625" style="50" customWidth="1"/>
    <col min="24" max="24" width="3.875" style="50" customWidth="1"/>
    <col min="25" max="25" width="7.50390625" style="50" customWidth="1"/>
    <col min="26" max="26" width="3.875" style="50" customWidth="1"/>
    <col min="27" max="27" width="7.625" style="50" customWidth="1"/>
    <col min="28" max="28" width="3.875" style="50" customWidth="1"/>
    <col min="29" max="29" width="7.625" style="50" customWidth="1"/>
    <col min="30" max="30" width="3.75390625" style="50" customWidth="1"/>
    <col min="31" max="31" width="7.625" style="50" customWidth="1"/>
    <col min="32" max="32" width="3.75390625" style="50" customWidth="1"/>
    <col min="33" max="33" width="7.625" style="50" customWidth="1"/>
    <col min="34" max="34" width="3.875" style="50" customWidth="1"/>
    <col min="35" max="35" width="7.625" style="50" customWidth="1"/>
    <col min="36" max="36" width="3.875" style="50" customWidth="1"/>
    <col min="37" max="37" width="7.625" style="50" customWidth="1"/>
    <col min="38" max="38" width="3.875" style="50" customWidth="1"/>
    <col min="39" max="39" width="7.625" style="50" customWidth="1"/>
    <col min="40" max="40" width="3.75390625" style="50" customWidth="1"/>
    <col min="41" max="41" width="7.625" style="50" customWidth="1"/>
    <col min="42" max="16384" width="10.875" style="50" customWidth="1"/>
  </cols>
  <sheetData>
    <row r="1" spans="1:41" ht="30" customHeight="1">
      <c r="A1" s="190" t="s">
        <v>28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</row>
    <row r="2" ht="29.25" customHeight="1">
      <c r="AO2" s="10" t="s">
        <v>26</v>
      </c>
    </row>
    <row r="3" spans="1:41" ht="29.25" customHeight="1" thickBot="1">
      <c r="A3" s="53">
        <v>2001</v>
      </c>
      <c r="B3" s="52" t="s">
        <v>21</v>
      </c>
      <c r="C3" s="52">
        <v>11</v>
      </c>
      <c r="D3" s="52" t="s">
        <v>21</v>
      </c>
      <c r="E3" s="53">
        <v>1</v>
      </c>
      <c r="F3" s="53" t="s">
        <v>22</v>
      </c>
      <c r="G3" s="53"/>
      <c r="H3" s="53" t="s">
        <v>23</v>
      </c>
      <c r="I3" s="53"/>
      <c r="J3" s="53"/>
      <c r="AK3" s="54" t="s">
        <v>10</v>
      </c>
      <c r="AL3" s="54" t="s">
        <v>11</v>
      </c>
      <c r="AM3" s="54"/>
      <c r="AN3" s="54" t="s">
        <v>12</v>
      </c>
      <c r="AO3" s="12"/>
    </row>
    <row r="4" spans="1:41" s="54" customFormat="1" ht="26.25" customHeight="1" thickBot="1">
      <c r="A4" s="55"/>
      <c r="B4" s="176" t="s">
        <v>24</v>
      </c>
      <c r="C4" s="177"/>
      <c r="D4" s="178">
        <v>1</v>
      </c>
      <c r="E4" s="177"/>
      <c r="F4" s="178">
        <v>2</v>
      </c>
      <c r="G4" s="177"/>
      <c r="H4" s="178">
        <v>3</v>
      </c>
      <c r="I4" s="177"/>
      <c r="J4" s="178">
        <v>4</v>
      </c>
      <c r="K4" s="177"/>
      <c r="L4" s="178">
        <v>5</v>
      </c>
      <c r="M4" s="177"/>
      <c r="N4" s="178">
        <v>6</v>
      </c>
      <c r="O4" s="177"/>
      <c r="P4" s="178">
        <v>7</v>
      </c>
      <c r="Q4" s="177"/>
      <c r="R4" s="178">
        <v>8</v>
      </c>
      <c r="S4" s="177"/>
      <c r="T4" s="178">
        <v>9</v>
      </c>
      <c r="U4" s="177"/>
      <c r="V4" s="178">
        <v>10</v>
      </c>
      <c r="W4" s="177"/>
      <c r="X4" s="178">
        <v>11</v>
      </c>
      <c r="Y4" s="177"/>
      <c r="Z4" s="178">
        <v>12</v>
      </c>
      <c r="AA4" s="177"/>
      <c r="AB4" s="178">
        <v>13</v>
      </c>
      <c r="AC4" s="177"/>
      <c r="AD4" s="178">
        <v>14</v>
      </c>
      <c r="AE4" s="177"/>
      <c r="AF4" s="178">
        <v>15</v>
      </c>
      <c r="AG4" s="177"/>
      <c r="AH4" s="178" t="s">
        <v>2</v>
      </c>
      <c r="AI4" s="177"/>
      <c r="AJ4" s="178" t="s">
        <v>3</v>
      </c>
      <c r="AK4" s="177"/>
      <c r="AL4" s="179" t="s">
        <v>4</v>
      </c>
      <c r="AM4" s="180"/>
      <c r="AN4" s="178" t="s">
        <v>5</v>
      </c>
      <c r="AO4" s="181"/>
    </row>
    <row r="5" spans="1:41" s="57" customFormat="1" ht="21" customHeight="1">
      <c r="A5" s="56" t="s">
        <v>6</v>
      </c>
      <c r="B5" s="84">
        <v>1</v>
      </c>
      <c r="C5" s="83" t="str">
        <f>IF(B5="","",LOOKUP(B5,{1,"BS";2,"GS";3,"BD";4,"GD"}))</f>
        <v>BS</v>
      </c>
      <c r="D5" s="84">
        <v>1</v>
      </c>
      <c r="E5" s="83" t="str">
        <f>IF(D5="","",LOOKUP(D5,{1,"BS";2,"GS";3,"BD";4,"GD"}))</f>
        <v>BS</v>
      </c>
      <c r="F5" s="84">
        <v>2</v>
      </c>
      <c r="G5" s="83" t="str">
        <f>IF(F5="","",LOOKUP(F5,{1,"BS";2,"GS";3,"BD";4,"GD"}))</f>
        <v>GS</v>
      </c>
      <c r="H5" s="84"/>
      <c r="I5" s="83">
        <f>IF(H5="","",LOOKUP(H5,{1,"BS";2,"GS";3,"BD";4,"GD"}))</f>
      </c>
      <c r="J5" s="84"/>
      <c r="K5" s="83">
        <f>IF(J5="","",LOOKUP(J5,{1,"BS";2,"GS";3,"BD";4,"GD"}))</f>
      </c>
      <c r="L5" s="84"/>
      <c r="M5" s="83">
        <f>IF(L5="","",LOOKUP(L5,{1,"BS";2,"GS";3,"BD";4,"GD"}))</f>
      </c>
      <c r="N5" s="84"/>
      <c r="O5" s="83">
        <f>IF(N5="","",LOOKUP(N5,{1,"BS";2,"GS";3,"BD";4,"GD"}))</f>
      </c>
      <c r="P5" s="84"/>
      <c r="Q5" s="83">
        <f>IF(P5="","",LOOKUP(P5,{1,"BS";2,"GS";3,"BD";4,"GD"}))</f>
      </c>
      <c r="R5" s="84"/>
      <c r="S5" s="83">
        <f>IF(R5="","",LOOKUP(R5,{1,"BS";2,"GS";3,"BD";4,"GD"}))</f>
      </c>
      <c r="T5" s="84"/>
      <c r="U5" s="83">
        <f>IF(T5="","",LOOKUP(T5,{1,"BS";2,"GS";3,"BD";4,"GD"}))</f>
      </c>
      <c r="V5" s="84"/>
      <c r="W5" s="83">
        <f>IF(V5="","",LOOKUP(V5,{1,"BS";2,"GS";3,"BD";4,"GD"}))</f>
      </c>
      <c r="X5" s="84"/>
      <c r="Y5" s="83">
        <f>IF(X5="","",LOOKUP(X5,{1,"BS";2,"GS";3,"BD";4,"GD"}))</f>
      </c>
      <c r="Z5" s="84"/>
      <c r="AA5" s="83">
        <f>IF(Z5="","",LOOKUP(Z5,{1,"BS";2,"GS";3,"BD";4,"GD"}))</f>
      </c>
      <c r="AB5" s="84"/>
      <c r="AC5" s="83">
        <f>IF(AB5="","",LOOKUP(AB5,{1,"BS";2,"GS";3,"BD";4,"GD"}))</f>
      </c>
      <c r="AD5" s="84"/>
      <c r="AE5" s="83">
        <f>IF(AD5="","",LOOKUP(AD5,{1,"BS";2,"GS";3,"BD";4,"GD"}))</f>
      </c>
      <c r="AF5" s="84"/>
      <c r="AG5" s="83">
        <f>IF(AF5="","",LOOKUP(AF5,{1,"BS";2,"GS";3,"BD";4,"GD"}))</f>
      </c>
      <c r="AH5" s="84"/>
      <c r="AI5" s="83">
        <f>IF(AH5="","",LOOKUP(AH5,{1,"BS";2,"GS";3,"BD";4,"GD"}))</f>
      </c>
      <c r="AJ5" s="84"/>
      <c r="AK5" s="83">
        <f>IF(AJ5="","",LOOKUP(AJ5,{1,"BS";2,"GS";3,"BD";4,"GD"}))</f>
      </c>
      <c r="AL5" s="84"/>
      <c r="AM5" s="83">
        <f>IF(AL5="","",LOOKUP(AL5,{1,"BS";2,"GS";3,"BD";4,"GD"}))</f>
      </c>
      <c r="AN5" s="86"/>
      <c r="AO5" s="87">
        <f>IF(AN5="","",LOOKUP(AN5,{1,"BS";2,"GS";3,"BD";4,"GD"}))</f>
      </c>
    </row>
    <row r="6" spans="1:41" s="57" customFormat="1" ht="21" customHeight="1">
      <c r="A6" s="58" t="s">
        <v>7</v>
      </c>
      <c r="B6" s="89"/>
      <c r="C6" s="90"/>
      <c r="D6" s="88"/>
      <c r="E6" s="90"/>
      <c r="F6" s="88"/>
      <c r="G6" s="90"/>
      <c r="H6" s="88"/>
      <c r="I6" s="90"/>
      <c r="J6" s="88"/>
      <c r="K6" s="90"/>
      <c r="L6" s="88"/>
      <c r="M6" s="90"/>
      <c r="N6" s="88"/>
      <c r="O6" s="90"/>
      <c r="P6" s="88"/>
      <c r="Q6" s="90"/>
      <c r="R6" s="88"/>
      <c r="S6" s="90"/>
      <c r="T6" s="88"/>
      <c r="U6" s="90"/>
      <c r="V6" s="88"/>
      <c r="W6" s="90"/>
      <c r="X6" s="88"/>
      <c r="Y6" s="90"/>
      <c r="Z6" s="88"/>
      <c r="AA6" s="90"/>
      <c r="AB6" s="88"/>
      <c r="AC6" s="90"/>
      <c r="AD6" s="88"/>
      <c r="AE6" s="90"/>
      <c r="AF6" s="88"/>
      <c r="AG6" s="90"/>
      <c r="AH6" s="88"/>
      <c r="AI6" s="90"/>
      <c r="AJ6" s="88"/>
      <c r="AK6" s="90"/>
      <c r="AL6" s="88"/>
      <c r="AM6" s="90"/>
      <c r="AN6" s="88"/>
      <c r="AO6" s="91"/>
    </row>
    <row r="7" spans="1:41" s="57" customFormat="1" ht="21" customHeight="1">
      <c r="A7" s="59"/>
      <c r="B7" s="182"/>
      <c r="C7" s="183"/>
      <c r="D7" s="184"/>
      <c r="E7" s="183"/>
      <c r="F7" s="184"/>
      <c r="G7" s="183"/>
      <c r="H7" s="184"/>
      <c r="I7" s="183"/>
      <c r="J7" s="184"/>
      <c r="K7" s="183"/>
      <c r="L7" s="184"/>
      <c r="M7" s="183"/>
      <c r="N7" s="184"/>
      <c r="O7" s="183"/>
      <c r="P7" s="184"/>
      <c r="Q7" s="183"/>
      <c r="R7" s="184"/>
      <c r="S7" s="183"/>
      <c r="T7" s="184"/>
      <c r="U7" s="183"/>
      <c r="V7" s="184"/>
      <c r="W7" s="183"/>
      <c r="X7" s="184"/>
      <c r="Y7" s="183"/>
      <c r="Z7" s="184"/>
      <c r="AA7" s="183"/>
      <c r="AB7" s="184"/>
      <c r="AC7" s="183"/>
      <c r="AD7" s="184"/>
      <c r="AE7" s="183"/>
      <c r="AF7" s="184"/>
      <c r="AG7" s="183"/>
      <c r="AH7" s="184"/>
      <c r="AI7" s="183"/>
      <c r="AJ7" s="184"/>
      <c r="AK7" s="183"/>
      <c r="AL7" s="184"/>
      <c r="AM7" s="183"/>
      <c r="AN7" s="184"/>
      <c r="AO7" s="185"/>
    </row>
    <row r="8" spans="1:41" s="65" customFormat="1" ht="21" customHeight="1">
      <c r="A8" s="60" t="s">
        <v>13</v>
      </c>
      <c r="B8" s="62"/>
      <c r="C8" s="63">
        <f>IF(C5="","",IF(C5="BD",VLOOKUP(B8,#REF!,2,FALSE),IF(C5="GD",VLOOKUP(B8,#REF!,2,FALSE),IF(OR(C5="BS",C5="GS"),""))))</f>
      </c>
      <c r="D8" s="61"/>
      <c r="E8" s="63">
        <f>IF(E5="","",IF(E5="BD",VLOOKUP(D8,#REF!,2,FALSE),IF(E5="GD",VLOOKUP(D8,#REF!,2,FALSE),IF(OR(E5="BS",E5="GS"),""))))</f>
      </c>
      <c r="F8" s="62"/>
      <c r="G8" s="82">
        <f>IF(G5="","",IF(G5="BD",VLOOKUP(F8,#REF!,2,FALSE),IF(G5="GD",VLOOKUP(F8,#REF!,2,FALSE),IF(OR(G5="BS",G5="GS"),""))))</f>
      </c>
      <c r="H8" s="62"/>
      <c r="I8" s="82">
        <f>IF(I5="","",IF(I5="BD",VLOOKUP(H8,#REF!,2,FALSE),IF(I5="GD",VLOOKUP(H8,#REF!,2,FALSE),IF(OR(I5="BS",I5="GS"),""))))</f>
      </c>
      <c r="J8" s="62"/>
      <c r="K8" s="82">
        <f>IF(K5="","",IF(K5="BD",VLOOKUP(J8,#REF!,2,FALSE),IF(K5="GD",VLOOKUP(J8,#REF!,2,FALSE),IF(OR(K5="BS",K5="GS"),""))))</f>
      </c>
      <c r="L8" s="62"/>
      <c r="M8" s="82">
        <f>IF(M5="","",IF(M5="BD",VLOOKUP(L8,#REF!,2,FALSE),IF(M5="GD",VLOOKUP(L8,#REF!,2,FALSE),IF(OR(M5="BS",M5="GS"),""))))</f>
      </c>
      <c r="N8" s="62"/>
      <c r="O8" s="82">
        <f>IF(O5="","",IF(O5="BD",VLOOKUP(N8,#REF!,2,FALSE),IF(O5="GD",VLOOKUP(N8,#REF!,2,FALSE),IF(OR(O5="BS",O5="GS"),""))))</f>
      </c>
      <c r="P8" s="61"/>
      <c r="Q8" s="82">
        <f>IF(Q5="","",IF(Q5="BD",VLOOKUP(P8,#REF!,2,FALSE),IF(Q5="GD",VLOOKUP(P8,#REF!,2,FALSE),IF(OR(Q5="BS",Q5="GS"),""))))</f>
      </c>
      <c r="R8" s="61"/>
      <c r="S8" s="82">
        <f>IF(S5="","",IF(S5="BD",VLOOKUP(R8,#REF!,2,FALSE),IF(S5="GD",VLOOKUP(R8,#REF!,2,FALSE),IF(OR(S5="BS",S5="GS"),""))))</f>
      </c>
      <c r="T8" s="61"/>
      <c r="U8" s="63">
        <f>IF(U5="","",IF(U5="BD",VLOOKUP(T8,#REF!,2,FALSE),IF(U5="GD",VLOOKUP(T8,#REF!,2,FALSE),IF(OR(U5="BS",U5="GS"),""))))</f>
      </c>
      <c r="V8" s="61"/>
      <c r="W8" s="63">
        <f>IF(W5="","",IF(W5="BD",VLOOKUP(V8,#REF!,2,FALSE),IF(W5="GD",VLOOKUP(V8,#REF!,2,FALSE),IF(OR(W5="BS",W5="GS"),""))))</f>
      </c>
      <c r="X8" s="61"/>
      <c r="Y8" s="63">
        <f>IF(Y5="","",IF(Y5="BD",VLOOKUP(X8,#REF!,2,FALSE),IF(Y5="GD",VLOOKUP(X8,#REF!,2,FALSE),IF(OR(Y5="BS",Y5="GS"),""))))</f>
      </c>
      <c r="Z8" s="61"/>
      <c r="AA8" s="63">
        <f>IF(AA5="","",IF(AA5="BD",VLOOKUP(Z8,#REF!,2,FALSE),IF(AA5="GD",VLOOKUP(Z8,#REF!,2,FALSE),IF(OR(AA5="BS",AA5="GS"),""))))</f>
      </c>
      <c r="AB8" s="61"/>
      <c r="AC8" s="63">
        <f>IF(AC5="","",IF(AC5="BD",VLOOKUP(AB8,#REF!,2,FALSE),IF(AC5="GD",VLOOKUP(AB8,#REF!,2,FALSE),IF(OR(AC5="BS",AC5="GS"),""))))</f>
      </c>
      <c r="AD8" s="61"/>
      <c r="AE8" s="63">
        <f>IF(AE5="","",IF(AE5="BD",VLOOKUP(AD8,#REF!,2,FALSE),IF(AE5="GD",VLOOKUP(AD8,#REF!,2,FALSE),IF(OR(AE5="BS",AE5="GS"),""))))</f>
      </c>
      <c r="AF8" s="61"/>
      <c r="AG8" s="63">
        <f>IF(AG5="","",IF(AG5="BD",VLOOKUP(AF8,#REF!,2,FALSE),IF(AG5="GD",VLOOKUP(AF8,#REF!,2,FALSE),IF(OR(AG5="BS",AG5="GS"),""))))</f>
      </c>
      <c r="AH8" s="61"/>
      <c r="AI8" s="63">
        <f>IF(AI5="","",IF(AI5="BD",VLOOKUP(AH8,#REF!,2,FALSE),IF(AI5="GD",VLOOKUP(AH8,#REF!,2,FALSE),IF(OR(AI5="BS",AI5="GS"),""))))</f>
      </c>
      <c r="AJ8" s="61"/>
      <c r="AK8" s="63">
        <f>IF(AK5="","",IF(AK5="BD",VLOOKUP(AJ8,#REF!,2,FALSE),IF(AK5="GD",VLOOKUP(AJ8,#REF!,2,FALSE),IF(OR(AK5="BS",AK5="GS"),""))))</f>
      </c>
      <c r="AL8" s="61"/>
      <c r="AM8" s="63">
        <f>IF(AM5="","",IF(AM5="BD",VLOOKUP(AL8,#REF!,2,FALSE),IF(AM5="GD",VLOOKUP(AL8,#REF!,2,FALSE),IF(OR(AM5="BS",AM5="GS"),""))))</f>
      </c>
      <c r="AN8" s="61"/>
      <c r="AO8" s="64">
        <f>IF(AO5="","",IF(AO5="BD",VLOOKUP(AN8,#REF!,2,FALSE),IF(AO5="GD",VLOOKUP(AN8,#REF!,2,FALSE),IF(OR(AO5="BS",AO5="GS"),""))))</f>
      </c>
    </row>
    <row r="9" spans="1:41" s="65" customFormat="1" ht="21" customHeight="1">
      <c r="A9" s="60" t="s">
        <v>8</v>
      </c>
      <c r="B9" s="85">
        <v>1</v>
      </c>
      <c r="C9" s="63" t="str">
        <f>IF(C5="","",IF(C5="BD",VLOOKUP(B8,#REF!,5,FALSE),IF(C5="GD",VLOOKUP(B8,#REF!,5,FALSE),IF(C5="BS",VLOOKUP(B9,'14BS'!$AH$8:$AK$39,2,FALSE),IF(C5="GS",VLOOKUP(B9,'14GS'!$AH$8:$AK$39,2,FALSE))))))</f>
        <v>富崎</v>
      </c>
      <c r="D9" s="62">
        <v>3</v>
      </c>
      <c r="E9" s="63" t="str">
        <f>IF(E5="","",IF(E5="BD",VLOOKUP(D8,#REF!,5,FALSE),IF(E5="GD",VLOOKUP(D8,#REF!,5,FALSE),IF(E5="BS",VLOOKUP(D9,'14BS'!$AH$8:$AK$39,2,FALSE),IF(E5="GS",VLOOKUP(D9,'14GS'!$AH$8:$AK$39,2,FALSE))))))</f>
        <v>荒木</v>
      </c>
      <c r="F9" s="62">
        <v>5</v>
      </c>
      <c r="G9" s="63" t="str">
        <f>IF(G5="","",IF(G5="BD",VLOOKUP(F8,#REF!,5,FALSE),IF(G5="GD",VLOOKUP(F8,#REF!,5,FALSE),IF(G5="BS",VLOOKUP(F9,'14BS'!$AH$8:$AK$39,2,FALSE),IF(G5="GS",VLOOKUP(F9,'14GS'!$AH$8:$AK$39,2,FALSE))))))</f>
        <v>三谷</v>
      </c>
      <c r="H9" s="62"/>
      <c r="I9" s="63">
        <f>IF(I5="","",IF(I5="BD",VLOOKUP(H8,#REF!,5,FALSE),IF(I5="GD",VLOOKUP(H8,#REF!,5,FALSE),IF(I5="BS",VLOOKUP(H9,'14BS'!$AH$8:$AK$39,2,FALSE),IF(I5="GS",VLOOKUP(H9,'14GS'!$AH$8:$AK$39,2,FALSE))))))</f>
      </c>
      <c r="J9" s="62"/>
      <c r="K9" s="63">
        <f>IF(K5="","",IF(K5="BD",VLOOKUP(J8,#REF!,5,FALSE),IF(K5="GD",VLOOKUP(J8,#REF!,5,FALSE),IF(K5="BS",VLOOKUP(J9,'14BS'!$AH$8:$AK$39,2,FALSE),IF(K5="GS",VLOOKUP(J9,'14GS'!$AH$8:$AK$39,2,FALSE))))))</f>
      </c>
      <c r="L9" s="62"/>
      <c r="M9" s="63">
        <f>IF(M5="","",IF(M5="BD",VLOOKUP(L8,#REF!,5,FALSE),IF(M5="GD",VLOOKUP(L8,#REF!,5,FALSE),IF(M5="BS",VLOOKUP(L9,'14BS'!$AH$8:$AK$39,2,FALSE),IF(M5="GS",VLOOKUP(L9,'14GS'!$AH$8:$AK$39,2,FALSE))))))</f>
      </c>
      <c r="N9" s="62"/>
      <c r="O9" s="63">
        <f>IF(O5="","",IF(O5="BD",VLOOKUP(N8,#REF!,5,FALSE),IF(O5="GD",VLOOKUP(N8,#REF!,5,FALSE),IF(O5="BS",VLOOKUP(N9,'14BS'!$AH$8:$AK$39,2,FALSE),IF(O5="GS",VLOOKUP(N9,'14GS'!$AH$8:$AK$39,2,FALSE))))))</f>
      </c>
      <c r="P9" s="61"/>
      <c r="Q9" s="63">
        <f>IF(Q5="","",IF(Q5="BD",VLOOKUP(P8,#REF!,5,FALSE),IF(Q5="GD",VLOOKUP(P8,#REF!,5,FALSE),IF(Q5="BS",VLOOKUP(P9,'14BS'!$AH$8:$AK$39,2,FALSE),IF(Q5="GS",VLOOKUP(P9,'14GS'!$AH$8:$AK$39,2,FALSE))))))</f>
      </c>
      <c r="R9" s="61"/>
      <c r="S9" s="63">
        <f>IF(S5="","",IF(S5="BD",VLOOKUP(R8,#REF!,5,FALSE),IF(S5="GD",VLOOKUP(R8,#REF!,5,FALSE),IF(S5="BS",VLOOKUP(R9,'14BS'!$AH$8:$AK$39,2,FALSE),IF(S5="GS",VLOOKUP(R9,'14GS'!$AH$8:$AK$39,2,FALSE))))))</f>
      </c>
      <c r="T9" s="61"/>
      <c r="U9" s="63">
        <f>IF(U5="","",IF(U5="BD",VLOOKUP(T8,#REF!,5,FALSE),IF(U5="GD",VLOOKUP(T8,#REF!,5,FALSE),IF(U5="BS",VLOOKUP(T9,'14BS'!$AH$8:$AK$39,2,FALSE),IF(U5="GS",VLOOKUP(T9,'14GS'!$AH$8:$AK$39,2,FALSE))))))</f>
      </c>
      <c r="V9" s="61"/>
      <c r="W9" s="63">
        <f>IF(W5="","",IF(W5="BD",VLOOKUP(V8,#REF!,5,FALSE),IF(W5="GD",VLOOKUP(V8,#REF!,5,FALSE),IF(W5="BS",VLOOKUP(V9,'14BS'!$AH$8:$AK$39,2,FALSE),IF(W5="GS",VLOOKUP(V9,'14GS'!$AH$8:$AK$39,2,FALSE))))))</f>
      </c>
      <c r="X9" s="61"/>
      <c r="Y9" s="63">
        <f>IF(Y5="","",IF(Y5="BD",VLOOKUP(X8,#REF!,5,FALSE),IF(Y5="GD",VLOOKUP(X8,#REF!,5,FALSE),IF(Y5="BS",VLOOKUP(X9,'14BS'!$AH$8:$AK$39,2,FALSE),IF(Y5="GS",VLOOKUP(X9,'14GS'!$AH$8:$AK$39,2,FALSE))))))</f>
      </c>
      <c r="Z9" s="61"/>
      <c r="AA9" s="63">
        <f>IF(AA5="","",IF(AA5="BD",VLOOKUP(Z8,#REF!,5,FALSE),IF(AA5="GD",VLOOKUP(Z8,#REF!,5,FALSE),IF(AA5="BS",VLOOKUP(Z9,'14BS'!$AH$8:$AK$39,2,FALSE),IF(AA5="GS",VLOOKUP(Z9,'14GS'!$AH$8:$AK$39,2,FALSE))))))</f>
      </c>
      <c r="AB9" s="61"/>
      <c r="AC9" s="63">
        <f>IF(AC5="","",IF(AC5="BD",VLOOKUP(AB8,#REF!,5,FALSE),IF(AC5="GD",VLOOKUP(AB8,#REF!,5,FALSE),IF(AC5="BS",VLOOKUP(AB9,'14BS'!$AH$8:$AK$39,2,FALSE),IF(AC5="GS",VLOOKUP(AB9,'14GS'!$AH$8:$AK$39,2,FALSE))))))</f>
      </c>
      <c r="AD9" s="61"/>
      <c r="AE9" s="63">
        <f>IF(AE5="","",IF(AE5="BD",VLOOKUP(AD8,#REF!,5,FALSE),IF(AE5="GD",VLOOKUP(AD8,#REF!,5,FALSE),IF(AE5="BS",VLOOKUP(AD9,'14BS'!$AH$8:$AK$39,2,FALSE),IF(AE5="GS",VLOOKUP(AD9,'14GS'!$AH$8:$AK$39,2,FALSE))))))</f>
      </c>
      <c r="AF9" s="61"/>
      <c r="AG9" s="63">
        <f>IF(AG5="","",IF(AG5="BD",VLOOKUP(AF8,#REF!,5,FALSE),IF(AG5="GD",VLOOKUP(AF8,#REF!,5,FALSE),IF(AG5="BS",VLOOKUP(AF9,'14BS'!$AH$8:$AK$39,2,FALSE),IF(AG5="GS",VLOOKUP(AF9,'14GS'!$AH$8:$AK$39,2,FALSE))))))</f>
      </c>
      <c r="AH9" s="61"/>
      <c r="AI9" s="63">
        <f>IF(AI5="","",IF(AI5="BD",VLOOKUP(AH8,#REF!,5,FALSE),IF(AI5="GD",VLOOKUP(AH8,#REF!,5,FALSE),IF(AI5="BS",VLOOKUP(AH9,'14BS'!$AH$8:$AK$39,2,FALSE),IF(AI5="GS",VLOOKUP(AH9,'14GS'!$AH$8:$AK$39,2,FALSE))))))</f>
      </c>
      <c r="AJ9" s="61"/>
      <c r="AK9" s="63">
        <f>IF(AK5="","",IF(AK5="BD",VLOOKUP(AJ8,#REF!,5,FALSE),IF(AK5="GD",VLOOKUP(AJ8,#REF!,5,FALSE),IF(AK5="BS",VLOOKUP(AJ9,'14BS'!$AH$8:$AK$39,2,FALSE),IF(AK5="GS",VLOOKUP(AJ9,'14GS'!$AH$8:$AK$39,2,FALSE))))))</f>
      </c>
      <c r="AL9" s="61"/>
      <c r="AM9" s="63">
        <f>IF(AM5="","",IF(AM5="BD",VLOOKUP(AL8,#REF!,5,FALSE),IF(AM5="GD",VLOOKUP(AL8,#REF!,5,FALSE),IF(AM5="BS",VLOOKUP(AL9,'14BS'!$AH$8:$AK$39,2,FALSE),IF(AM5="GS",VLOOKUP(AL9,'14GS'!$AH$8:$AK$39,2,FALSE))))))</f>
      </c>
      <c r="AN9" s="61"/>
      <c r="AO9" s="64">
        <f>IF(AO5="","",IF(AO5="BD",VLOOKUP(AN8,#REF!,5,FALSE),IF(AO5="GD",VLOOKUP(AN8,#REF!,5,FALSE),IF(AO5="BS",VLOOKUP(AN9,'14BS'!$AH$8:$AK$39,2,FALSE),IF(AO5="GS",VLOOKUP(AN9,'14GS'!$AH$8:$AK$39,2,FALSE))))))</f>
      </c>
    </row>
    <row r="10" spans="1:41" s="57" customFormat="1" ht="21" customHeight="1">
      <c r="A10" s="66">
        <v>0.3958333333333333</v>
      </c>
      <c r="B10" s="186" t="s">
        <v>20</v>
      </c>
      <c r="C10" s="187"/>
      <c r="D10" s="188" t="s">
        <v>9</v>
      </c>
      <c r="E10" s="187"/>
      <c r="F10" s="188" t="s">
        <v>9</v>
      </c>
      <c r="G10" s="187"/>
      <c r="H10" s="188" t="s">
        <v>9</v>
      </c>
      <c r="I10" s="187"/>
      <c r="J10" s="188" t="s">
        <v>9</v>
      </c>
      <c r="K10" s="187"/>
      <c r="L10" s="188" t="s">
        <v>9</v>
      </c>
      <c r="M10" s="187"/>
      <c r="N10" s="188" t="s">
        <v>9</v>
      </c>
      <c r="O10" s="187"/>
      <c r="P10" s="188" t="s">
        <v>9</v>
      </c>
      <c r="Q10" s="187"/>
      <c r="R10" s="188" t="s">
        <v>9</v>
      </c>
      <c r="S10" s="187"/>
      <c r="T10" s="188" t="s">
        <v>9</v>
      </c>
      <c r="U10" s="187"/>
      <c r="V10" s="188" t="s">
        <v>9</v>
      </c>
      <c r="W10" s="187"/>
      <c r="X10" s="188" t="s">
        <v>9</v>
      </c>
      <c r="Y10" s="187"/>
      <c r="Z10" s="188" t="s">
        <v>9</v>
      </c>
      <c r="AA10" s="187"/>
      <c r="AB10" s="188" t="s">
        <v>9</v>
      </c>
      <c r="AC10" s="187"/>
      <c r="AD10" s="188" t="s">
        <v>9</v>
      </c>
      <c r="AE10" s="187"/>
      <c r="AF10" s="188" t="s">
        <v>9</v>
      </c>
      <c r="AG10" s="187"/>
      <c r="AH10" s="188" t="s">
        <v>9</v>
      </c>
      <c r="AI10" s="187"/>
      <c r="AJ10" s="188" t="s">
        <v>9</v>
      </c>
      <c r="AK10" s="187"/>
      <c r="AL10" s="188" t="s">
        <v>9</v>
      </c>
      <c r="AM10" s="187"/>
      <c r="AN10" s="188" t="s">
        <v>9</v>
      </c>
      <c r="AO10" s="189"/>
    </row>
    <row r="11" spans="1:41" s="65" customFormat="1" ht="21" customHeight="1">
      <c r="A11" s="60"/>
      <c r="B11" s="62">
        <v>2</v>
      </c>
      <c r="C11" s="63" t="str">
        <f>IF(C5="","",IF(C5="BS",VLOOKUP(B11,'14BS'!$AH$8:$AK$39,2,FALSE),IF(C5="GS",VLOOKUP(B11,'14GS'!$AH$8:$AK$39,2,FALSE),IF(C5="BD",VLOOKUP(B11,#REF!,2,FALSE),IF(C5="GD",VLOOKUP(B11,#REF!,2,FALSE))))))</f>
        <v>廣田</v>
      </c>
      <c r="D11" s="61">
        <v>4</v>
      </c>
      <c r="E11" s="63" t="str">
        <f>IF(E5="","",IF(E5="BS",VLOOKUP(D11,'14BS'!$AH$8:$AK$39,2,FALSE),IF(E5="GS",VLOOKUP(D11,'14GS'!$AH$8:$AK$39,2,FALSE),IF(E5="BD",VLOOKUP(D11,#REF!,2,FALSE),IF(E5="GD",VLOOKUP(D11,#REF!,2,FALSE))))))</f>
        <v>保原</v>
      </c>
      <c r="F11" s="61">
        <v>6</v>
      </c>
      <c r="G11" s="63" t="str">
        <f>IF(G5="","",IF(G5="BS",VLOOKUP(F11,'14BS'!$AH$8:$AK$39,2,FALSE),IF(G5="GS",VLOOKUP(F11,'14GS'!$AH$8:$AK$39,2,FALSE),IF(G5="BD",VLOOKUP(F11,#REF!,2,FALSE),IF(G5="GD",VLOOKUP(F11,#REF!,2,FALSE))))))</f>
        <v>江口</v>
      </c>
      <c r="H11" s="61"/>
      <c r="I11" s="63">
        <f>IF(I5="","",IF(I5="BS",VLOOKUP(H11,'14BS'!$AH$8:$AK$39,2,FALSE),IF(I5="GS",VLOOKUP(H11,'14GS'!$AH$8:$AK$39,2,FALSE),IF(I5="BD",VLOOKUP(H11,#REF!,2,FALSE),IF(I5="GD",VLOOKUP(H11,#REF!,2,FALSE))))))</f>
      </c>
      <c r="J11" s="61"/>
      <c r="K11" s="63">
        <f>IF(K5="","",IF(K5="BS",VLOOKUP(J11,'14BS'!$AH$8:$AK$39,2,FALSE),IF(K5="GS",VLOOKUP(J11,'14GS'!$AH$8:$AK$39,2,FALSE),IF(K5="BD",VLOOKUP(J11,#REF!,2,FALSE),IF(K5="GD",VLOOKUP(J11,#REF!,2,FALSE))))))</f>
      </c>
      <c r="L11" s="61"/>
      <c r="M11" s="63">
        <f>IF(M5="","",IF(M5="BS",VLOOKUP(L11,'14BS'!$AH$8:$AK$39,2,FALSE),IF(M5="GS",VLOOKUP(L11,'14GS'!$AH$8:$AK$39,2,FALSE),IF(M5="BD",VLOOKUP(L11,#REF!,2,FALSE),IF(M5="GD",VLOOKUP(L11,#REF!,2,FALSE))))))</f>
      </c>
      <c r="N11" s="61"/>
      <c r="O11" s="63">
        <f>IF(O5="","",IF(O5="BS",VLOOKUP(N11,'14BS'!$AH$8:$AK$39,2,FALSE),IF(O5="GS",VLOOKUP(N11,'14GS'!$AH$8:$AK$39,2,FALSE),IF(O5="BD",VLOOKUP(N11,#REF!,2,FALSE),IF(O5="GD",VLOOKUP(N11,#REF!,2,FALSE))))))</f>
      </c>
      <c r="P11" s="61"/>
      <c r="Q11" s="63">
        <f>IF(Q5="","",IF(Q5="BS",VLOOKUP(P11,'14BS'!$AH$8:$AK$39,2,FALSE),IF(Q5="GS",VLOOKUP(P11,'14GS'!$AH$8:$AK$39,2,FALSE),IF(Q5="BD",VLOOKUP(P11,#REF!,2,FALSE),IF(Q5="GD",VLOOKUP(P11,#REF!,2,FALSE))))))</f>
      </c>
      <c r="R11" s="61"/>
      <c r="S11" s="63">
        <f>IF(S5="","",IF(S5="BS",VLOOKUP(R11,'14BS'!$AH$8:$AK$39,2,FALSE),IF(S5="GS",VLOOKUP(R11,'14GS'!$AH$8:$AK$39,2,FALSE),IF(S5="BD",VLOOKUP(R11,#REF!,2,FALSE),IF(S5="GD",VLOOKUP(R11,#REF!,2,FALSE))))))</f>
      </c>
      <c r="T11" s="61"/>
      <c r="U11" s="63">
        <f>IF(U5="","",IF(U5="BS",VLOOKUP(T11,'14BS'!$AH$8:$AK$39,2,FALSE),IF(U5="GS",VLOOKUP(T11,'14GS'!$AH$8:$AK$39,2,FALSE),IF(U5="BD",VLOOKUP(T11,#REF!,2,FALSE),IF(U5="GD",VLOOKUP(T11,#REF!,2,FALSE))))))</f>
      </c>
      <c r="V11" s="61"/>
      <c r="W11" s="63">
        <f>IF(W5="","",IF(W5="BS",VLOOKUP(V11,'14BS'!$AH$8:$AK$39,2,FALSE),IF(W5="GS",VLOOKUP(V11,'14GS'!$AH$8:$AK$39,2,FALSE),IF(W5="BD",VLOOKUP(V11,#REF!,2,FALSE),IF(W5="GD",VLOOKUP(V11,#REF!,2,FALSE))))))</f>
      </c>
      <c r="X11" s="61"/>
      <c r="Y11" s="63">
        <f>IF(Y5="","",IF(Y5="BS",VLOOKUP(X11,'14BS'!$AH$8:$AK$39,2,FALSE),IF(Y5="GS",VLOOKUP(X11,'14GS'!$AH$8:$AK$39,2,FALSE),IF(Y5="BD",VLOOKUP(X11,#REF!,2,FALSE),IF(Y5="GD",VLOOKUP(X11,#REF!,2,FALSE))))))</f>
      </c>
      <c r="Z11" s="61"/>
      <c r="AA11" s="63">
        <f>IF(AA5="","",IF(AA5="BS",VLOOKUP(Z11,'14BS'!$AH$8:$AK$39,2,FALSE),IF(AA5="GS",VLOOKUP(Z11,'14GS'!$AH$8:$AK$39,2,FALSE),IF(AA5="BD",VLOOKUP(Z11,#REF!,2,FALSE),IF(AA5="GD",VLOOKUP(Z11,#REF!,2,FALSE))))))</f>
      </c>
      <c r="AB11" s="61"/>
      <c r="AC11" s="63">
        <f>IF(AC5="","",IF(AC5="BS",VLOOKUP(AB11,'14BS'!$AH$8:$AK$39,2,FALSE),IF(AC5="GS",VLOOKUP(AB11,'14GS'!$AH$8:$AK$39,2,FALSE),IF(AC5="BD",VLOOKUP(AB11,#REF!,2,FALSE),IF(AC5="GD",VLOOKUP(AB11,#REF!,2,FALSE))))))</f>
      </c>
      <c r="AD11" s="61"/>
      <c r="AE11" s="63">
        <f>IF(AE5="","",IF(AE5="BS",VLOOKUP(AD11,'14BS'!$AH$8:$AK$39,2,FALSE),IF(AE5="GS",VLOOKUP(AD11,'14GS'!$AH$8:$AK$39,2,FALSE),IF(AE5="BD",VLOOKUP(AD11,#REF!,2,FALSE),IF(AE5="GD",VLOOKUP(AD11,#REF!,2,FALSE))))))</f>
      </c>
      <c r="AF11" s="61"/>
      <c r="AG11" s="63">
        <f>IF(AG5="","",IF(AG5="BS",VLOOKUP(AF11,'14BS'!$AH$8:$AK$39,2,FALSE),IF(AG5="GS",VLOOKUP(AF11,'14GS'!$AH$8:$AK$39,2,FALSE),IF(AG5="BD",VLOOKUP(AF11,#REF!,2,FALSE),IF(AG5="GD",VLOOKUP(AF11,#REF!,2,FALSE))))))</f>
      </c>
      <c r="AH11" s="61"/>
      <c r="AI11" s="63">
        <f>IF(AI5="","",IF(AI5="BS",VLOOKUP(AH11,'14BS'!$AH$8:$AK$39,2,FALSE),IF(AI5="GS",VLOOKUP(AH11,'14GS'!$AH$8:$AK$39,2,FALSE),IF(AI5="BD",VLOOKUP(AH11,#REF!,2,FALSE),IF(AI5="GD",VLOOKUP(AH11,#REF!,2,FALSE))))))</f>
      </c>
      <c r="AJ11" s="61"/>
      <c r="AK11" s="63">
        <f>IF(AK5="","",IF(AK5="BS",VLOOKUP(AJ11,'14BS'!$AH$8:$AK$39,2,FALSE),IF(AK5="GS",VLOOKUP(AJ11,'14GS'!$AH$8:$AK$39,2,FALSE),IF(AK5="BD",VLOOKUP(AJ11,#REF!,2,FALSE),IF(AK5="GD",VLOOKUP(AJ11,#REF!,2,FALSE))))))</f>
      </c>
      <c r="AL11" s="61"/>
      <c r="AM11" s="63">
        <f>IF(AM5="","",IF(AM5="BS",VLOOKUP(AL11,'14BS'!$AH$8:$AK$39,2,FALSE),IF(AM5="GS",VLOOKUP(AL11,'14GS'!$AH$8:$AK$39,2,FALSE),IF(AM5="BD",VLOOKUP(AL11,#REF!,2,FALSE),IF(AM5="GD",VLOOKUP(AL11,#REF!,2,FALSE))))))</f>
      </c>
      <c r="AN11" s="61"/>
      <c r="AO11" s="64">
        <f>IF(AO5="","",IF(AO5="BS",VLOOKUP(AN11,'14BS'!$AH$8:$AK$39,2,FALSE),IF(AO5="GS",VLOOKUP(AN11,'14GS'!$AH$8:$AK$39,2,FALSE),IF(AO5="BD",VLOOKUP(AN11,#REF!,2,FALSE),IF(AO5="GD",VLOOKUP(AN11,#REF!,2,FALSE))))))</f>
      </c>
    </row>
    <row r="12" spans="1:41" s="65" customFormat="1" ht="21" customHeight="1" thickBot="1">
      <c r="A12" s="67"/>
      <c r="B12" s="69"/>
      <c r="C12" s="70">
        <f>IF(C5="","",IF(C5="BD",VLOOKUP(B11,#REF!,5,FALSE),IF(C5="GD",VLOOKUP(B11,#REF!,5,FALSE),IF(OR(C5="BS",C5="GS"),""))))</f>
      </c>
      <c r="D12" s="68"/>
      <c r="E12" s="70">
        <f>IF(E5="","",IF(E5="BD",VLOOKUP(D11,#REF!,5,FALSE),IF(E5="GD",VLOOKUP(D11,#REF!,5,FALSE),IF(OR(E5="BS",E5="GS"),""))))</f>
      </c>
      <c r="F12" s="68"/>
      <c r="G12" s="70">
        <f>IF(G5="","",IF(G5="BD",VLOOKUP(F11,#REF!,5,FALSE),IF(G5="GD",VLOOKUP(F11,#REF!,5,FALSE),IF(OR(G5="BS",G5="GS"),""))))</f>
      </c>
      <c r="H12" s="68"/>
      <c r="I12" s="70">
        <f>IF(I5="","",IF(I5="BD",VLOOKUP(H11,#REF!,5,FALSE),IF(I5="GD",VLOOKUP(H11,#REF!,5,FALSE),IF(OR(I5="BS",I5="GS"),""))))</f>
      </c>
      <c r="J12" s="68"/>
      <c r="K12" s="70">
        <f>IF(K5="","",IF(K5="BD",VLOOKUP(J11,#REF!,5,FALSE),IF(K5="GD",VLOOKUP(J11,#REF!,5,FALSE),IF(OR(K5="BS",K5="GS"),""))))</f>
      </c>
      <c r="L12" s="68"/>
      <c r="M12" s="70">
        <f>IF(M5="","",IF(M5="BD",VLOOKUP(L11,#REF!,5,FALSE),IF(M5="GD",VLOOKUP(L11,#REF!,5,FALSE),IF(OR(M5="BS",M5="GS"),""))))</f>
      </c>
      <c r="N12" s="68"/>
      <c r="O12" s="70">
        <f>IF(O5="","",IF(O5="BD",VLOOKUP(N11,#REF!,5,FALSE),IF(O5="GD",VLOOKUP(N11,#REF!,5,FALSE),IF(OR(O5="BS",O5="GS"),""))))</f>
      </c>
      <c r="P12" s="68"/>
      <c r="Q12" s="70">
        <f>IF(Q5="","",IF(Q5="BD",VLOOKUP(P11,#REF!,5,FALSE),IF(Q5="GD",VLOOKUP(P11,#REF!,5,FALSE),IF(OR(Q5="BS",Q5="GS"),""))))</f>
      </c>
      <c r="R12" s="68"/>
      <c r="S12" s="70">
        <f>IF(S5="","",IF(S5="BD",VLOOKUP(R11,#REF!,5,FALSE),IF(S5="GD",VLOOKUP(R11,#REF!,5,FALSE),IF(OR(S5="BS",S5="GS"),""))))</f>
      </c>
      <c r="T12" s="68"/>
      <c r="U12" s="70">
        <f>IF(U5="","",IF(U5="BD",VLOOKUP(T11,#REF!,5,FALSE),IF(U5="GD",VLOOKUP(T11,#REF!,5,FALSE),IF(OR(U5="BS",U5="GS"),""))))</f>
      </c>
      <c r="V12" s="68"/>
      <c r="W12" s="70">
        <f>IF(W5="","",IF(W5="BD",VLOOKUP(V11,#REF!,5,FALSE),IF(W5="GD",VLOOKUP(V11,#REF!,5,FALSE),IF(OR(W5="BS",W5="GS"),""))))</f>
      </c>
      <c r="X12" s="68"/>
      <c r="Y12" s="70">
        <f>IF(Y5="","",IF(Y5="BD",VLOOKUP(X11,#REF!,5,FALSE),IF(Y5="GD",VLOOKUP(X11,#REF!,5,FALSE),IF(OR(Y5="BS",Y5="GS"),""))))</f>
      </c>
      <c r="Z12" s="68"/>
      <c r="AA12" s="70">
        <f>IF(AA5="","",IF(AA5="BD",VLOOKUP(Z11,#REF!,5,FALSE),IF(AA5="GD",VLOOKUP(Z11,#REF!,5,FALSE),IF(OR(AA5="BS",AA5="GS"),""))))</f>
      </c>
      <c r="AB12" s="68"/>
      <c r="AC12" s="70">
        <f>IF(AC5="","",IF(AC5="BD",VLOOKUP(AB11,#REF!,5,FALSE),IF(AC5="GD",VLOOKUP(AB11,#REF!,5,FALSE),IF(OR(AC5="BS",AC5="GS"),""))))</f>
      </c>
      <c r="AD12" s="68"/>
      <c r="AE12" s="70">
        <f>IF(AE5="","",IF(AE5="BD",VLOOKUP(AD11,#REF!,5,FALSE),IF(AE5="GD",VLOOKUP(AD11,#REF!,5,FALSE),IF(OR(AE5="BS",AE5="GS"),""))))</f>
      </c>
      <c r="AF12" s="68"/>
      <c r="AG12" s="70">
        <f>IF(AG5="","",IF(AG5="BD",VLOOKUP(AF11,#REF!,5,FALSE),IF(AG5="GD",VLOOKUP(AF11,#REF!,5,FALSE),IF(OR(AG5="BS",AG5="GS"),""))))</f>
      </c>
      <c r="AH12" s="68"/>
      <c r="AI12" s="70">
        <f>IF(AI5="","",IF(AI5="BD",VLOOKUP(AH11,#REF!,5,FALSE),IF(AI5="GD",VLOOKUP(AH11,#REF!,5,FALSE),IF(OR(AI5="BS",AI5="GS"),""))))</f>
      </c>
      <c r="AJ12" s="68"/>
      <c r="AK12" s="70">
        <f>IF(AK5="","",IF(AK5="BD",VLOOKUP(AJ11,#REF!,5,FALSE),IF(AK5="GD",VLOOKUP(AJ11,#REF!,5,FALSE),IF(OR(AK5="BS",AK5="GS"),""))))</f>
      </c>
      <c r="AL12" s="68"/>
      <c r="AM12" s="70">
        <f>IF(AM5="","",IF(AM5="BD",VLOOKUP(AL11,#REF!,5,FALSE),IF(AM5="GD",VLOOKUP(AL11,#REF!,5,FALSE),IF(OR(AM5="BS",AM5="GS"),""))))</f>
      </c>
      <c r="AN12" s="68"/>
      <c r="AO12" s="71">
        <f>IF(AO5="","",IF(AO5="BD",VLOOKUP(AN11,#REF!,5,FALSE),IF(AO5="GD",VLOOKUP(AN11,#REF!,5,FALSE),IF(OR(AO5="BS",AO5="GS"),""))))</f>
      </c>
    </row>
    <row r="13" spans="1:41" s="57" customFormat="1" ht="21" customHeight="1">
      <c r="A13" s="56" t="s">
        <v>6</v>
      </c>
      <c r="B13" s="84"/>
      <c r="C13" s="83">
        <f>IF(B13="","",LOOKUP(B13,{1,"BS";2,"GS";3,"BD";4,"GD"}))</f>
      </c>
      <c r="D13" s="84"/>
      <c r="E13" s="83">
        <f>IF(D13="","",LOOKUP(D13,{1,"BS";2,"GS";3,"BD";4,"GD"}))</f>
      </c>
      <c r="F13" s="84"/>
      <c r="G13" s="83">
        <f>IF(F13="","",LOOKUP(F13,{1,"BS";2,"GS";3,"BD";4,"GD"}))</f>
      </c>
      <c r="H13" s="84"/>
      <c r="I13" s="83">
        <f>IF(H13="","",LOOKUP(H13,{1,"BS";2,"GS";3,"BD";4,"GD"}))</f>
      </c>
      <c r="J13" s="84"/>
      <c r="K13" s="83">
        <f>IF(J13="","",LOOKUP(J13,{1,"BS";2,"GS";3,"BD";4,"GD"}))</f>
      </c>
      <c r="L13" s="84"/>
      <c r="M13" s="83">
        <f>IF(L13="","",LOOKUP(L13,{1,"BS";2,"GS";3,"BD";4,"GD"}))</f>
      </c>
      <c r="N13" s="84"/>
      <c r="O13" s="83">
        <f>IF(N13="","",LOOKUP(N13,{1,"BS";2,"GS";3,"BD";4,"GD"}))</f>
      </c>
      <c r="P13" s="84"/>
      <c r="Q13" s="83">
        <f>IF(P13="","",LOOKUP(P13,{1,"BS";2,"GS";3,"BD";4,"GD"}))</f>
      </c>
      <c r="R13" s="84"/>
      <c r="S13" s="83">
        <f>IF(R13="","",LOOKUP(R13,{1,"BS";2,"GS";3,"BD";4,"GD"}))</f>
      </c>
      <c r="T13" s="84"/>
      <c r="U13" s="83">
        <f>IF(T13="","",LOOKUP(T13,{1,"BS";2,"GS";3,"BD";4,"GD"}))</f>
      </c>
      <c r="V13" s="84"/>
      <c r="W13" s="83">
        <f>IF(V13="","",LOOKUP(V13,{1,"BS";2,"GS";3,"BD";4,"GD"}))</f>
      </c>
      <c r="X13" s="84"/>
      <c r="Y13" s="83">
        <f>IF(X13="","",LOOKUP(X13,{1,"BS";2,"GS";3,"BD";4,"GD"}))</f>
      </c>
      <c r="Z13" s="84"/>
      <c r="AA13" s="83">
        <f>IF(Z13="","",LOOKUP(Z13,{1,"BS";2,"GS";3,"BD";4,"GD"}))</f>
      </c>
      <c r="AB13" s="84"/>
      <c r="AC13" s="83">
        <f>IF(AB13="","",LOOKUP(AB13,{1,"BS";2,"GS";3,"BD";4,"GD"}))</f>
      </c>
      <c r="AD13" s="84"/>
      <c r="AE13" s="83">
        <f>IF(AD13="","",LOOKUP(AD13,{1,"BS";2,"GS";3,"BD";4,"GD"}))</f>
      </c>
      <c r="AF13" s="84"/>
      <c r="AG13" s="83">
        <f>IF(AF13="","",LOOKUP(AF13,{1,"BS";2,"GS";3,"BD";4,"GD"}))</f>
      </c>
      <c r="AH13" s="84"/>
      <c r="AI13" s="83">
        <f>IF(AH13="","",LOOKUP(AH13,{1,"BS";2,"GS";3,"BD";4,"GD"}))</f>
      </c>
      <c r="AJ13" s="84"/>
      <c r="AK13" s="83">
        <f>IF(AJ13="","",LOOKUP(AJ13,{1,"BS";2,"GS";3,"BD";4,"GD"}))</f>
      </c>
      <c r="AL13" s="84"/>
      <c r="AM13" s="83">
        <f>IF(AL13="","",LOOKUP(AL13,{1,"BS";2,"GS";3,"BD";4,"GD"}))</f>
      </c>
      <c r="AN13" s="86"/>
      <c r="AO13" s="87">
        <f>IF(AN13="","",LOOKUP(AN13,{1,"BS";2,"GS";3,"BD";4,"GD"}))</f>
      </c>
    </row>
    <row r="14" spans="1:41" s="57" customFormat="1" ht="21" customHeight="1">
      <c r="A14" s="58" t="s">
        <v>7</v>
      </c>
      <c r="B14" s="89"/>
      <c r="C14" s="90"/>
      <c r="D14" s="88"/>
      <c r="E14" s="90"/>
      <c r="F14" s="88"/>
      <c r="G14" s="90"/>
      <c r="H14" s="88"/>
      <c r="I14" s="90"/>
      <c r="J14" s="88"/>
      <c r="K14" s="90"/>
      <c r="L14" s="88"/>
      <c r="M14" s="90"/>
      <c r="N14" s="88"/>
      <c r="O14" s="90"/>
      <c r="P14" s="88"/>
      <c r="Q14" s="90"/>
      <c r="R14" s="88"/>
      <c r="S14" s="90"/>
      <c r="T14" s="88"/>
      <c r="U14" s="90"/>
      <c r="V14" s="88"/>
      <c r="W14" s="90"/>
      <c r="X14" s="88"/>
      <c r="Y14" s="90"/>
      <c r="Z14" s="88"/>
      <c r="AA14" s="90"/>
      <c r="AB14" s="88"/>
      <c r="AC14" s="90"/>
      <c r="AD14" s="88"/>
      <c r="AE14" s="90"/>
      <c r="AF14" s="88"/>
      <c r="AG14" s="90"/>
      <c r="AH14" s="88"/>
      <c r="AI14" s="90"/>
      <c r="AJ14" s="88"/>
      <c r="AK14" s="90"/>
      <c r="AL14" s="88"/>
      <c r="AM14" s="90"/>
      <c r="AN14" s="88"/>
      <c r="AO14" s="91"/>
    </row>
    <row r="15" spans="1:41" s="73" customFormat="1" ht="21" customHeight="1">
      <c r="A15" s="72"/>
      <c r="B15" s="182"/>
      <c r="C15" s="183"/>
      <c r="D15" s="184"/>
      <c r="E15" s="183"/>
      <c r="F15" s="184"/>
      <c r="G15" s="183"/>
      <c r="H15" s="184"/>
      <c r="I15" s="183"/>
      <c r="J15" s="184"/>
      <c r="K15" s="183"/>
      <c r="L15" s="184"/>
      <c r="M15" s="183"/>
      <c r="N15" s="184"/>
      <c r="O15" s="183"/>
      <c r="P15" s="184"/>
      <c r="Q15" s="183"/>
      <c r="R15" s="184"/>
      <c r="S15" s="183"/>
      <c r="T15" s="184"/>
      <c r="U15" s="183"/>
      <c r="V15" s="184"/>
      <c r="W15" s="183"/>
      <c r="X15" s="184"/>
      <c r="Y15" s="183"/>
      <c r="Z15" s="184"/>
      <c r="AA15" s="183"/>
      <c r="AB15" s="184"/>
      <c r="AC15" s="183"/>
      <c r="AD15" s="184"/>
      <c r="AE15" s="183"/>
      <c r="AF15" s="184"/>
      <c r="AG15" s="183"/>
      <c r="AH15" s="184"/>
      <c r="AI15" s="183"/>
      <c r="AJ15" s="184"/>
      <c r="AK15" s="183"/>
      <c r="AL15" s="184"/>
      <c r="AM15" s="183"/>
      <c r="AN15" s="184"/>
      <c r="AO15" s="185"/>
    </row>
    <row r="16" spans="1:41" s="57" customFormat="1" ht="21" customHeight="1">
      <c r="A16" s="60"/>
      <c r="B16" s="62"/>
      <c r="C16" s="63">
        <f>IF(C13="","",IF(C13="BD",VLOOKUP(B16,#REF!,2,FALSE),IF(C13="GD",VLOOKUP(B16,#REF!,2,FALSE),IF(OR(C13="BS",C13="GS"),""))))</f>
      </c>
      <c r="D16" s="61"/>
      <c r="E16" s="63">
        <f>IF(E13="","",IF(E13="BD",VLOOKUP(D16,#REF!,2,FALSE),IF(E13="GD",VLOOKUP(D16,#REF!,2,FALSE),IF(OR(E13="BS",E13="GS"),""))))</f>
      </c>
      <c r="F16" s="61"/>
      <c r="G16" s="63">
        <f>IF(G13="","",IF(G13="BD",VLOOKUP(F16,#REF!,2,FALSE),IF(G13="GD",VLOOKUP(F16,#REF!,2,FALSE),IF(OR(G13="BS",G13="GS"),""))))</f>
      </c>
      <c r="H16" s="61"/>
      <c r="I16" s="63">
        <f>IF(I13="","",IF(I13="BD",VLOOKUP(H16,#REF!,2,FALSE),IF(I13="GD",VLOOKUP(H16,#REF!,2,FALSE),IF(OR(I13="BS",I13="GS"),""))))</f>
      </c>
      <c r="J16" s="61"/>
      <c r="K16" s="63">
        <f>IF(K13="","",IF(K13="BD",VLOOKUP(J16,#REF!,2,FALSE),IF(K13="GD",VLOOKUP(J16,#REF!,2,FALSE),IF(OR(K13="BS",K13="GS"),""))))</f>
      </c>
      <c r="L16" s="61"/>
      <c r="M16" s="63">
        <f>IF(M13="","",IF(M13="BD",VLOOKUP(L16,#REF!,2,FALSE),IF(M13="GD",VLOOKUP(L16,#REF!,2,FALSE),IF(OR(M13="BS",M13="GS"),""))))</f>
      </c>
      <c r="N16" s="61"/>
      <c r="O16" s="63">
        <f>IF(O13="","",IF(O13="BD",VLOOKUP(N16,#REF!,2,FALSE),IF(O13="GD",VLOOKUP(N16,#REF!,2,FALSE),IF(OR(O13="BS",O13="GS"),""))))</f>
      </c>
      <c r="P16" s="61"/>
      <c r="Q16" s="63">
        <f>IF(Q13="","",IF(Q13="BD",VLOOKUP(P16,#REF!,2,FALSE),IF(Q13="GD",VLOOKUP(P16,#REF!,2,FALSE),IF(OR(Q13="BS",Q13="GS"),""))))</f>
      </c>
      <c r="R16" s="61"/>
      <c r="S16" s="63">
        <f>IF(S13="","",IF(S13="BD",VLOOKUP(R16,#REF!,2,FALSE),IF(S13="GD",VLOOKUP(R16,#REF!,2,FALSE),IF(OR(S13="BS",S13="GS"),""))))</f>
      </c>
      <c r="T16" s="61"/>
      <c r="U16" s="63">
        <f>IF(U13="","",IF(U13="BD",VLOOKUP(T16,#REF!,2,FALSE),IF(U13="GD",VLOOKUP(T16,#REF!,2,FALSE),IF(OR(U13="BS",U13="GS"),""))))</f>
      </c>
      <c r="V16" s="61"/>
      <c r="W16" s="63">
        <f>IF(W13="","",IF(W13="BD",VLOOKUP(V16,#REF!,2,FALSE),IF(W13="GD",VLOOKUP(V16,#REF!,2,FALSE),IF(OR(W13="BS",W13="GS"),""))))</f>
      </c>
      <c r="X16" s="61"/>
      <c r="Y16" s="63">
        <f>IF(Y13="","",IF(Y13="BD",VLOOKUP(X16,#REF!,2,FALSE),IF(Y13="GD",VLOOKUP(X16,#REF!,2,FALSE),IF(OR(Y13="BS",Y13="GS"),""))))</f>
      </c>
      <c r="Z16" s="61"/>
      <c r="AA16" s="63">
        <f>IF(AA13="","",IF(AA13="BD",VLOOKUP(Z16,#REF!,2,FALSE),IF(AA13="GD",VLOOKUP(Z16,#REF!,2,FALSE),IF(OR(AA13="BS",AA13="GS"),""))))</f>
      </c>
      <c r="AB16" s="61"/>
      <c r="AC16" s="63">
        <f>IF(AC13="","",IF(AC13="BD",VLOOKUP(AB16,#REF!,2,FALSE),IF(AC13="GD",VLOOKUP(AB16,#REF!,2,FALSE),IF(OR(AC13="BS",AC13="GS"),""))))</f>
      </c>
      <c r="AD16" s="61"/>
      <c r="AE16" s="63">
        <f>IF(AE13="","",IF(AE13="BD",VLOOKUP(AD16,#REF!,2,FALSE),IF(AE13="GD",VLOOKUP(AD16,#REF!,2,FALSE),IF(OR(AE13="BS",AE13="GS"),""))))</f>
      </c>
      <c r="AF16" s="61"/>
      <c r="AG16" s="63">
        <f>IF(AG13="","",IF(AG13="BD",VLOOKUP(AF16,#REF!,2,FALSE),IF(AG13="GD",VLOOKUP(AF16,#REF!,2,FALSE),IF(OR(AG13="BS",AG13="GS"),""))))</f>
      </c>
      <c r="AH16" s="61"/>
      <c r="AI16" s="63">
        <f>IF(AI13="","",IF(AI13="BD",VLOOKUP(AH16,#REF!,2,FALSE),IF(AI13="GD",VLOOKUP(AH16,#REF!,2,FALSE),IF(OR(AI13="BS",AI13="GS"),""))))</f>
      </c>
      <c r="AJ16" s="61"/>
      <c r="AK16" s="63">
        <f>IF(AK13="","",IF(AK13="BD",VLOOKUP(AJ16,#REF!,2,FALSE),IF(AK13="GD",VLOOKUP(AJ16,#REF!,2,FALSE),IF(OR(AK13="BS",AK13="GS"),""))))</f>
      </c>
      <c r="AL16" s="61"/>
      <c r="AM16" s="63">
        <f>IF(AM13="","",IF(AM13="BD",VLOOKUP(AL16,#REF!,2,FALSE),IF(AM13="GD",VLOOKUP(AL16,#REF!,2,FALSE),IF(OR(AM13="BS",AM13="GS"),""))))</f>
      </c>
      <c r="AN16" s="61"/>
      <c r="AO16" s="64">
        <f>IF(AO13="","",IF(AO13="BD",VLOOKUP(AN16,#REF!,2,FALSE),IF(AO13="GD",VLOOKUP(AN16,#REF!,2,FALSE),IF(OR(AO13="BS",AO13="GS"),""))))</f>
      </c>
    </row>
    <row r="17" spans="1:41" s="57" customFormat="1" ht="21" customHeight="1">
      <c r="A17" s="60"/>
      <c r="B17" s="62">
        <v>5</v>
      </c>
      <c r="C17" s="63">
        <f>IF(C13="","",IF(C13="BD",VLOOKUP(B16,#REF!,5,FALSE),IF(C13="GD",VLOOKUP(B16,#REF!,5,FALSE),IF(C13="BS",VLOOKUP(B17,'14BS'!$AH$8:$AK$39,2,FALSE),IF(C13="GS",VLOOKUP(B17,'14GS'!$AH$8:$AK$39,2,FALSE))))))</f>
      </c>
      <c r="D17" s="61"/>
      <c r="E17" s="63">
        <f>IF(E13="","",IF(E13="BD",VLOOKUP(D16,#REF!,5,FALSE),IF(E13="GD",VLOOKUP(D16,#REF!,5,FALSE),IF(E13="BS",VLOOKUP(D17,'14BS'!$AH$8:$AK$39,2,FALSE),IF(E13="GS",VLOOKUP(D17,'14GS'!$AH$8:$AK$39,2,FALSE))))))</f>
      </c>
      <c r="F17" s="61"/>
      <c r="G17" s="63">
        <f>IF(G13="","",IF(G13="BD",VLOOKUP(F16,#REF!,5,FALSE),IF(G13="GD",VLOOKUP(F16,#REF!,5,FALSE),IF(G13="BS",VLOOKUP(F17,'14BS'!$AH$8:$AK$39,2,FALSE),IF(G13="GS",VLOOKUP(F17,'14GS'!$AH$8:$AK$39,2,FALSE))))))</f>
      </c>
      <c r="H17" s="61"/>
      <c r="I17" s="63">
        <f>IF(I13="","",IF(I13="BD",VLOOKUP(H16,#REF!,5,FALSE),IF(I13="GD",VLOOKUP(H16,#REF!,5,FALSE),IF(I13="BS",VLOOKUP(H17,'14BS'!$AH$8:$AK$39,2,FALSE),IF(I13="GS",VLOOKUP(H17,'14GS'!$AH$8:$AK$39,2,FALSE))))))</f>
      </c>
      <c r="J17" s="61"/>
      <c r="K17" s="63">
        <f>IF(K13="","",IF(K13="BD",VLOOKUP(J16,#REF!,5,FALSE),IF(K13="GD",VLOOKUP(J16,#REF!,5,FALSE),IF(K13="BS",VLOOKUP(J17,'14BS'!$AH$8:$AK$39,2,FALSE),IF(K13="GS",VLOOKUP(J17,'14GS'!$AH$8:$AK$39,2,FALSE))))))</f>
      </c>
      <c r="L17" s="61"/>
      <c r="M17" s="63">
        <f>IF(M13="","",IF(M13="BD",VLOOKUP(L16,#REF!,5,FALSE),IF(M13="GD",VLOOKUP(L16,#REF!,5,FALSE),IF(M13="BS",VLOOKUP(L17,'14BS'!$AH$8:$AK$39,2,FALSE),IF(M13="GS",VLOOKUP(L17,'14GS'!$AH$8:$AK$39,2,FALSE))))))</f>
      </c>
      <c r="N17" s="61"/>
      <c r="O17" s="63">
        <f>IF(O13="","",IF(O13="BD",VLOOKUP(N16,#REF!,5,FALSE),IF(O13="GD",VLOOKUP(N16,#REF!,5,FALSE),IF(O13="BS",VLOOKUP(N17,'14BS'!$AH$8:$AK$39,2,FALSE),IF(O13="GS",VLOOKUP(N17,'14GS'!$AH$8:$AK$39,2,FALSE))))))</f>
      </c>
      <c r="P17" s="61"/>
      <c r="Q17" s="63">
        <f>IF(Q13="","",IF(Q13="BD",VLOOKUP(P16,#REF!,5,FALSE),IF(Q13="GD",VLOOKUP(P16,#REF!,5,FALSE),IF(Q13="BS",VLOOKUP(P17,'14BS'!$AH$8:$AK$39,2,FALSE),IF(Q13="GS",VLOOKUP(P17,'14GS'!$AH$8:$AK$39,2,FALSE))))))</f>
      </c>
      <c r="R17" s="61"/>
      <c r="S17" s="63">
        <f>IF(S13="","",IF(S13="BD",VLOOKUP(R16,#REF!,5,FALSE),IF(S13="GD",VLOOKUP(R16,#REF!,5,FALSE),IF(S13="BS",VLOOKUP(R17,'14BS'!$AH$8:$AK$39,2,FALSE),IF(S13="GS",VLOOKUP(R17,'14GS'!$AH$8:$AK$39,2,FALSE))))))</f>
      </c>
      <c r="T17" s="61"/>
      <c r="U17" s="63">
        <f>IF(U13="","",IF(U13="BD",VLOOKUP(T16,#REF!,5,FALSE),IF(U13="GD",VLOOKUP(T16,#REF!,5,FALSE),IF(U13="BS",VLOOKUP(T17,'14BS'!$AH$8:$AK$39,2,FALSE),IF(U13="GS",VLOOKUP(T17,'14GS'!$AH$8:$AK$39,2,FALSE))))))</f>
      </c>
      <c r="V17" s="61"/>
      <c r="W17" s="63">
        <f>IF(W13="","",IF(W13="BD",VLOOKUP(V16,#REF!,5,FALSE),IF(W13="GD",VLOOKUP(V16,#REF!,5,FALSE),IF(W13="BS",VLOOKUP(V17,'14BS'!$AH$8:$AK$39,2,FALSE),IF(W13="GS",VLOOKUP(V17,'14GS'!$AH$8:$AK$39,2,FALSE))))))</f>
      </c>
      <c r="X17" s="61"/>
      <c r="Y17" s="63">
        <f>IF(Y13="","",IF(Y13="BD",VLOOKUP(X16,#REF!,5,FALSE),IF(Y13="GD",VLOOKUP(X16,#REF!,5,FALSE),IF(Y13="BS",VLOOKUP(X17,'14BS'!$AH$8:$AK$39,2,FALSE),IF(Y13="GS",VLOOKUP(X17,'14GS'!$AH$8:$AK$39,2,FALSE))))))</f>
      </c>
      <c r="Z17" s="61"/>
      <c r="AA17" s="63">
        <f>IF(AA13="","",IF(AA13="BD",VLOOKUP(Z16,#REF!,5,FALSE),IF(AA13="GD",VLOOKUP(Z16,#REF!,5,FALSE),IF(AA13="BS",VLOOKUP(Z17,'14BS'!$AH$8:$AK$39,2,FALSE),IF(AA13="GS",VLOOKUP(Z17,'14GS'!$AH$8:$AK$39,2,FALSE))))))</f>
      </c>
      <c r="AB17" s="61"/>
      <c r="AC17" s="63">
        <f>IF(AC13="","",IF(AC13="BD",VLOOKUP(AB16,#REF!,5,FALSE),IF(AC13="GD",VLOOKUP(AB16,#REF!,5,FALSE),IF(AC13="BS",VLOOKUP(AB17,'14BS'!$AH$8:$AK$39,2,FALSE),IF(AC13="GS",VLOOKUP(AB17,'14GS'!$AH$8:$AK$39,2,FALSE))))))</f>
      </c>
      <c r="AD17" s="61"/>
      <c r="AE17" s="63">
        <f>IF(AE13="","",IF(AE13="BD",VLOOKUP(AD16,#REF!,5,FALSE),IF(AE13="GD",VLOOKUP(AD16,#REF!,5,FALSE),IF(AE13="BS",VLOOKUP(AD17,'14BS'!$AH$8:$AK$39,2,FALSE),IF(AE13="GS",VLOOKUP(AD17,'14GS'!$AH$8:$AK$39,2,FALSE))))))</f>
      </c>
      <c r="AF17" s="61"/>
      <c r="AG17" s="63">
        <f>IF(AG13="","",IF(AG13="BD",VLOOKUP(AF16,#REF!,5,FALSE),IF(AG13="GD",VLOOKUP(AF16,#REF!,5,FALSE),IF(AG13="BS",VLOOKUP(AF17,'14BS'!$AH$8:$AK$39,2,FALSE),IF(AG13="GS",VLOOKUP(AF17,'14GS'!$AH$8:$AK$39,2,FALSE))))))</f>
      </c>
      <c r="AH17" s="61"/>
      <c r="AI17" s="63">
        <f>IF(AI13="","",IF(AI13="BD",VLOOKUP(AH16,#REF!,5,FALSE),IF(AI13="GD",VLOOKUP(AH16,#REF!,5,FALSE),IF(AI13="BS",VLOOKUP(AH17,'14BS'!$AH$8:$AK$39,2,FALSE),IF(AI13="GS",VLOOKUP(AH17,'14GS'!$AH$8:$AK$39,2,FALSE))))))</f>
      </c>
      <c r="AJ17" s="61"/>
      <c r="AK17" s="63">
        <f>IF(AK13="","",IF(AK13="BD",VLOOKUP(AJ16,#REF!,5,FALSE),IF(AK13="GD",VLOOKUP(AJ16,#REF!,5,FALSE),IF(AK13="BS",VLOOKUP(AJ17,'14BS'!$AH$8:$AK$39,2,FALSE),IF(AK13="GS",VLOOKUP(AJ17,'14GS'!$AH$8:$AK$39,2,FALSE))))))</f>
      </c>
      <c r="AL17" s="61"/>
      <c r="AM17" s="63">
        <f>IF(AM13="","",IF(AM13="BD",VLOOKUP(AL16,#REF!,5,FALSE),IF(AM13="GD",VLOOKUP(AL16,#REF!,5,FALSE),IF(AM13="BS",VLOOKUP(AL17,'14BS'!$AH$8:$AK$39,2,FALSE),IF(AM13="GS",VLOOKUP(AL17,'14GS'!$AH$8:$AK$39,2,FALSE))))))</f>
      </c>
      <c r="AN17" s="61"/>
      <c r="AO17" s="64">
        <f>IF(AO13="","",IF(AO13="BD",VLOOKUP(AN16,#REF!,5,FALSE),IF(AO13="GD",VLOOKUP(AN16,#REF!,5,FALSE),IF(AO13="BS",VLOOKUP(AN17,'14BS'!$AH$8:$AK$39,2,FALSE),IF(AO13="GS",VLOOKUP(AN17,'14GS'!$AH$8:$AK$39,2,FALSE))))))</f>
      </c>
    </row>
    <row r="18" spans="1:41" s="57" customFormat="1" ht="21" customHeight="1">
      <c r="A18" s="59"/>
      <c r="B18" s="186" t="s">
        <v>19</v>
      </c>
      <c r="C18" s="187"/>
      <c r="D18" s="188" t="s">
        <v>14</v>
      </c>
      <c r="E18" s="187"/>
      <c r="F18" s="188" t="s">
        <v>14</v>
      </c>
      <c r="G18" s="187"/>
      <c r="H18" s="188" t="s">
        <v>14</v>
      </c>
      <c r="I18" s="187"/>
      <c r="J18" s="188" t="s">
        <v>14</v>
      </c>
      <c r="K18" s="187"/>
      <c r="L18" s="188" t="s">
        <v>14</v>
      </c>
      <c r="M18" s="187"/>
      <c r="N18" s="188" t="s">
        <v>14</v>
      </c>
      <c r="O18" s="187"/>
      <c r="P18" s="188" t="s">
        <v>14</v>
      </c>
      <c r="Q18" s="187"/>
      <c r="R18" s="188" t="s">
        <v>14</v>
      </c>
      <c r="S18" s="187"/>
      <c r="T18" s="188" t="s">
        <v>14</v>
      </c>
      <c r="U18" s="187"/>
      <c r="V18" s="188" t="s">
        <v>14</v>
      </c>
      <c r="W18" s="187"/>
      <c r="X18" s="188" t="s">
        <v>14</v>
      </c>
      <c r="Y18" s="187"/>
      <c r="Z18" s="188" t="s">
        <v>14</v>
      </c>
      <c r="AA18" s="187"/>
      <c r="AB18" s="188" t="s">
        <v>14</v>
      </c>
      <c r="AC18" s="187"/>
      <c r="AD18" s="188" t="s">
        <v>14</v>
      </c>
      <c r="AE18" s="187"/>
      <c r="AF18" s="188" t="s">
        <v>14</v>
      </c>
      <c r="AG18" s="187"/>
      <c r="AH18" s="188" t="s">
        <v>14</v>
      </c>
      <c r="AI18" s="187"/>
      <c r="AJ18" s="188" t="s">
        <v>14</v>
      </c>
      <c r="AK18" s="187"/>
      <c r="AL18" s="188" t="s">
        <v>14</v>
      </c>
      <c r="AM18" s="187"/>
      <c r="AN18" s="188" t="s">
        <v>14</v>
      </c>
      <c r="AO18" s="189"/>
    </row>
    <row r="19" spans="1:41" s="57" customFormat="1" ht="21" customHeight="1">
      <c r="A19" s="60"/>
      <c r="B19" s="62">
        <v>4</v>
      </c>
      <c r="C19" s="63">
        <f>IF(C13="","",IF(C13="BS",VLOOKUP(B19,'14BS'!$AH$8:$AK$39,2,FALSE),IF(C13="GS",VLOOKUP(B19,'14GS'!$AH$8:$AK$39,2,FALSE),IF(C13="BD",VLOOKUP(B19,#REF!,2,FALSE),IF(C13="GD",VLOOKUP(B19,#REF!,2,FALSE))))))</f>
      </c>
      <c r="D19" s="61"/>
      <c r="E19" s="63">
        <f>IF(E13="","",IF(E13="BS",VLOOKUP(D19,'14BS'!$AH$8:$AK$39,2,FALSE),IF(E13="GS",VLOOKUP(D19,'14GS'!$AH$8:$AK$39,2,FALSE),IF(E13="BD",VLOOKUP(D19,#REF!,2,FALSE),IF(E13="GD",VLOOKUP(D19,#REF!,2,FALSE))))))</f>
      </c>
      <c r="F19" s="61"/>
      <c r="G19" s="63">
        <f>IF(G13="","",IF(G13="BS",VLOOKUP(F19,'14BS'!$AH$8:$AK$39,2,FALSE),IF(G13="GS",VLOOKUP(F19,'14GS'!$AH$8:$AK$39,2,FALSE),IF(G13="BD",VLOOKUP(F19,#REF!,2,FALSE),IF(G13="GD",VLOOKUP(F19,#REF!,2,FALSE))))))</f>
      </c>
      <c r="H19" s="61"/>
      <c r="I19" s="63">
        <f>IF(I13="","",IF(I13="BS",VLOOKUP(H19,'14BS'!$AH$8:$AK$39,2,FALSE),IF(I13="GS",VLOOKUP(H19,'14GS'!$AH$8:$AK$39,2,FALSE),IF(I13="BD",VLOOKUP(H19,#REF!,2,FALSE),IF(I13="GD",VLOOKUP(H19,#REF!,2,FALSE))))))</f>
      </c>
      <c r="J19" s="61"/>
      <c r="K19" s="63">
        <f>IF(K13="","",IF(K13="BS",VLOOKUP(J19,'14BS'!$AH$8:$AK$39,2,FALSE),IF(K13="GS",VLOOKUP(J19,'14GS'!$AH$8:$AK$39,2,FALSE),IF(K13="BD",VLOOKUP(J19,#REF!,2,FALSE),IF(K13="GD",VLOOKUP(J19,#REF!,2,FALSE))))))</f>
      </c>
      <c r="L19" s="61"/>
      <c r="M19" s="63">
        <f>IF(M13="","",IF(M13="BS",VLOOKUP(L19,'14BS'!$AH$8:$AK$39,2,FALSE),IF(M13="GS",VLOOKUP(L19,'14GS'!$AH$8:$AK$39,2,FALSE),IF(M13="BD",VLOOKUP(L19,#REF!,2,FALSE),IF(M13="GD",VLOOKUP(L19,#REF!,2,FALSE))))))</f>
      </c>
      <c r="N19" s="61"/>
      <c r="O19" s="63">
        <f>IF(O13="","",IF(O13="BS",VLOOKUP(N19,'14BS'!$AH$8:$AK$39,2,FALSE),IF(O13="GS",VLOOKUP(N19,'14GS'!$AH$8:$AK$39,2,FALSE),IF(O13="BD",VLOOKUP(N19,#REF!,2,FALSE),IF(O13="GD",VLOOKUP(N19,#REF!,2,FALSE))))))</f>
      </c>
      <c r="P19" s="61"/>
      <c r="Q19" s="63">
        <f>IF(Q13="","",IF(Q13="BS",VLOOKUP(P19,'14BS'!$AH$8:$AK$39,2,FALSE),IF(Q13="GS",VLOOKUP(P19,'14GS'!$AH$8:$AK$39,2,FALSE),IF(Q13="BD",VLOOKUP(P19,#REF!,2,FALSE),IF(Q13="GD",VLOOKUP(P19,#REF!,2,FALSE))))))</f>
      </c>
      <c r="R19" s="61"/>
      <c r="S19" s="63">
        <f>IF(S13="","",IF(S13="BS",VLOOKUP(R19,'14BS'!$AH$8:$AK$39,2,FALSE),IF(S13="GS",VLOOKUP(R19,'14GS'!$AH$8:$AK$39,2,FALSE),IF(S13="BD",VLOOKUP(R19,#REF!,2,FALSE),IF(S13="GD",VLOOKUP(R19,#REF!,2,FALSE))))))</f>
      </c>
      <c r="T19" s="61"/>
      <c r="U19" s="63">
        <f>IF(U13="","",IF(U13="BS",VLOOKUP(T19,'14BS'!$AH$8:$AK$39,2,FALSE),IF(U13="GS",VLOOKUP(T19,'14GS'!$AH$8:$AK$39,2,FALSE),IF(U13="BD",VLOOKUP(T19,#REF!,2,FALSE),IF(U13="GD",VLOOKUP(T19,#REF!,2,FALSE))))))</f>
      </c>
      <c r="V19" s="61"/>
      <c r="W19" s="63">
        <f>IF(W13="","",IF(W13="BS",VLOOKUP(V19,'14BS'!$AH$8:$AK$39,2,FALSE),IF(W13="GS",VLOOKUP(V19,'14GS'!$AH$8:$AK$39,2,FALSE),IF(W13="BD",VLOOKUP(V19,#REF!,2,FALSE),IF(W13="GD",VLOOKUP(V19,#REF!,2,FALSE))))))</f>
      </c>
      <c r="X19" s="61"/>
      <c r="Y19" s="63">
        <f>IF(Y13="","",IF(Y13="BS",VLOOKUP(X19,'14BS'!$AH$8:$AK$39,2,FALSE),IF(Y13="GS",VLOOKUP(X19,'14GS'!$AH$8:$AK$39,2,FALSE),IF(Y13="BD",VLOOKUP(X19,#REF!,2,FALSE),IF(Y13="GD",VLOOKUP(X19,#REF!,2,FALSE))))))</f>
      </c>
      <c r="Z19" s="61"/>
      <c r="AA19" s="63">
        <f>IF(AA13="","",IF(AA13="BS",VLOOKUP(Z19,'14BS'!$AH$8:$AK$39,2,FALSE),IF(AA13="GS",VLOOKUP(Z19,'14GS'!$AH$8:$AK$39,2,FALSE),IF(AA13="BD",VLOOKUP(Z19,#REF!,2,FALSE),IF(AA13="GD",VLOOKUP(Z19,#REF!,2,FALSE))))))</f>
      </c>
      <c r="AB19" s="61"/>
      <c r="AC19" s="63">
        <f>IF(AC13="","",IF(AC13="BS",VLOOKUP(AB19,'14BS'!$AH$8:$AK$39,2,FALSE),IF(AC13="GS",VLOOKUP(AB19,'14GS'!$AH$8:$AK$39,2,FALSE),IF(AC13="BD",VLOOKUP(AB19,#REF!,2,FALSE),IF(AC13="GD",VLOOKUP(AB19,#REF!,2,FALSE))))))</f>
      </c>
      <c r="AD19" s="61"/>
      <c r="AE19" s="63">
        <f>IF(AE13="","",IF(AE13="BS",VLOOKUP(AD19,'14BS'!$AH$8:$AK$39,2,FALSE),IF(AE13="GS",VLOOKUP(AD19,'14GS'!$AH$8:$AK$39,2,FALSE),IF(AE13="BD",VLOOKUP(AD19,#REF!,2,FALSE),IF(AE13="GD",VLOOKUP(AD19,#REF!,2,FALSE))))))</f>
      </c>
      <c r="AF19" s="61"/>
      <c r="AG19" s="63">
        <f>IF(AG13="","",IF(AG13="BS",VLOOKUP(AF19,'14BS'!$AH$8:$AK$39,2,FALSE),IF(AG13="GS",VLOOKUP(AF19,'14GS'!$AH$8:$AK$39,2,FALSE),IF(AG13="BD",VLOOKUP(AF19,#REF!,2,FALSE),IF(AG13="GD",VLOOKUP(AF19,#REF!,2,FALSE))))))</f>
      </c>
      <c r="AH19" s="61"/>
      <c r="AI19" s="63">
        <f>IF(AI13="","",IF(AI13="BS",VLOOKUP(AH19,'14BS'!$AH$8:$AK$39,2,FALSE),IF(AI13="GS",VLOOKUP(AH19,'14GS'!$AH$8:$AK$39,2,FALSE),IF(AI13="BD",VLOOKUP(AH19,#REF!,2,FALSE),IF(AI13="GD",VLOOKUP(AH19,#REF!,2,FALSE))))))</f>
      </c>
      <c r="AJ19" s="61"/>
      <c r="AK19" s="63">
        <f>IF(AK13="","",IF(AK13="BS",VLOOKUP(AJ19,'14BS'!$AH$8:$AK$39,2,FALSE),IF(AK13="GS",VLOOKUP(AJ19,'14GS'!$AH$8:$AK$39,2,FALSE),IF(AK13="BD",VLOOKUP(AJ19,#REF!,2,FALSE),IF(AK13="GD",VLOOKUP(AJ19,#REF!,2,FALSE))))))</f>
      </c>
      <c r="AL19" s="61"/>
      <c r="AM19" s="63">
        <f>IF(AM13="","",IF(AM13="BS",VLOOKUP(AL19,'14BS'!$AH$8:$AK$39,2,FALSE),IF(AM13="GS",VLOOKUP(AL19,'14GS'!$AH$8:$AK$39,2,FALSE),IF(AM13="BD",VLOOKUP(AL19,#REF!,2,FALSE),IF(AM13="GD",VLOOKUP(AL19,#REF!,2,FALSE))))))</f>
      </c>
      <c r="AN19" s="61"/>
      <c r="AO19" s="64">
        <f>IF(AO13="","",IF(AO13="BS",VLOOKUP(AN19,'14BS'!$AH$8:$AK$39,2,FALSE),IF(AO13="GS",VLOOKUP(AN19,'14GS'!$AH$8:$AK$39,2,FALSE),IF(AO13="BD",VLOOKUP(AN19,#REF!,2,FALSE),IF(AO13="GD",VLOOKUP(AN19,#REF!,2,FALSE))))))</f>
      </c>
    </row>
    <row r="20" spans="1:41" s="57" customFormat="1" ht="21" customHeight="1" thickBot="1">
      <c r="A20" s="67"/>
      <c r="B20" s="69"/>
      <c r="C20" s="70">
        <f>IF(C13="","",IF(C13="BD",VLOOKUP(B19,#REF!,5,FALSE),IF(C13="GD",VLOOKUP(B19,#REF!,5,FALSE),IF(OR(C13="BS",C13="GS"),""))))</f>
      </c>
      <c r="D20" s="68"/>
      <c r="E20" s="70">
        <f>IF(E13="","",IF(E13="BD",VLOOKUP(D19,#REF!,5,FALSE),IF(E13="GD",VLOOKUP(D19,#REF!,5,FALSE),IF(OR(E13="BS",E13="GS"),""))))</f>
      </c>
      <c r="F20" s="68"/>
      <c r="G20" s="70">
        <f>IF(G13="","",IF(G13="BD",VLOOKUP(F19,#REF!,5,FALSE),IF(G13="GD",VLOOKUP(F19,#REF!,5,FALSE),IF(OR(G13="BS",G13="GS"),""))))</f>
      </c>
      <c r="H20" s="68"/>
      <c r="I20" s="70">
        <f>IF(I13="","",IF(I13="BD",VLOOKUP(H19,#REF!,5,FALSE),IF(I13="GD",VLOOKUP(H19,#REF!,5,FALSE),IF(OR(I13="BS",I13="GS"),""))))</f>
      </c>
      <c r="J20" s="68"/>
      <c r="K20" s="70">
        <f>IF(K13="","",IF(K13="BD",VLOOKUP(J19,#REF!,5,FALSE),IF(K13="GD",VLOOKUP(J19,#REF!,5,FALSE),IF(OR(K13="BS",K13="GS"),""))))</f>
      </c>
      <c r="L20" s="68"/>
      <c r="M20" s="70">
        <f>IF(M13="","",IF(M13="BD",VLOOKUP(L19,#REF!,5,FALSE),IF(M13="GD",VLOOKUP(L19,#REF!,5,FALSE),IF(OR(M13="BS",M13="GS"),""))))</f>
      </c>
      <c r="N20" s="68"/>
      <c r="O20" s="70">
        <f>IF(O13="","",IF(O13="BD",VLOOKUP(N19,#REF!,5,FALSE),IF(O13="GD",VLOOKUP(N19,#REF!,5,FALSE),IF(OR(O13="BS",O13="GS"),""))))</f>
      </c>
      <c r="P20" s="68"/>
      <c r="Q20" s="70">
        <f>IF(Q13="","",IF(Q13="BD",VLOOKUP(P19,#REF!,5,FALSE),IF(Q13="GD",VLOOKUP(P19,#REF!,5,FALSE),IF(OR(Q13="BS",Q13="GS"),""))))</f>
      </c>
      <c r="R20" s="68"/>
      <c r="S20" s="70">
        <f>IF(S13="","",IF(S13="BD",VLOOKUP(R19,#REF!,5,FALSE),IF(S13="GD",VLOOKUP(R19,#REF!,5,FALSE),IF(OR(S13="BS",S13="GS"),""))))</f>
      </c>
      <c r="T20" s="68"/>
      <c r="U20" s="70">
        <f>IF(U13="","",IF(U13="BD",VLOOKUP(T19,#REF!,5,FALSE),IF(U13="GD",VLOOKUP(T19,#REF!,5,FALSE),IF(OR(U13="BS",U13="GS"),""))))</f>
      </c>
      <c r="V20" s="68"/>
      <c r="W20" s="70">
        <f>IF(W13="","",IF(W13="BD",VLOOKUP(V19,#REF!,5,FALSE),IF(W13="GD",VLOOKUP(V19,#REF!,5,FALSE),IF(OR(W13="BS",W13="GS"),""))))</f>
      </c>
      <c r="X20" s="68"/>
      <c r="Y20" s="70">
        <f>IF(Y13="","",IF(Y13="BD",VLOOKUP(X19,#REF!,5,FALSE),IF(Y13="GD",VLOOKUP(X19,#REF!,5,FALSE),IF(OR(Y13="BS",Y13="GS"),""))))</f>
      </c>
      <c r="Z20" s="68"/>
      <c r="AA20" s="70">
        <f>IF(AA13="","",IF(AA13="BD",VLOOKUP(Z19,#REF!,5,FALSE),IF(AA13="GD",VLOOKUP(Z19,#REF!,5,FALSE),IF(OR(AA13="BS",AA13="GS"),""))))</f>
      </c>
      <c r="AB20" s="68"/>
      <c r="AC20" s="70">
        <f>IF(AC13="","",IF(AC13="BD",VLOOKUP(AB19,#REF!,5,FALSE),IF(AC13="GD",VLOOKUP(AB19,#REF!,5,FALSE),IF(OR(AC13="BS",AC13="GS"),""))))</f>
      </c>
      <c r="AD20" s="68"/>
      <c r="AE20" s="70">
        <f>IF(AE13="","",IF(AE13="BD",VLOOKUP(AD19,#REF!,5,FALSE),IF(AE13="GD",VLOOKUP(AD19,#REF!,5,FALSE),IF(OR(AE13="BS",AE13="GS"),""))))</f>
      </c>
      <c r="AF20" s="68"/>
      <c r="AG20" s="70">
        <f>IF(AG13="","",IF(AG13="BD",VLOOKUP(AF19,#REF!,5,FALSE),IF(AG13="GD",VLOOKUP(AF19,#REF!,5,FALSE),IF(OR(AG13="BS",AG13="GS"),""))))</f>
      </c>
      <c r="AH20" s="68"/>
      <c r="AI20" s="70">
        <f>IF(AI13="","",IF(AI13="BD",VLOOKUP(AH19,#REF!,5,FALSE),IF(AI13="GD",VLOOKUP(AH19,#REF!,5,FALSE),IF(OR(AI13="BS",AI13="GS"),""))))</f>
      </c>
      <c r="AJ20" s="68"/>
      <c r="AK20" s="70">
        <f>IF(AK13="","",IF(AK13="BD",VLOOKUP(AJ19,#REF!,5,FALSE),IF(AK13="GD",VLOOKUP(AJ19,#REF!,5,FALSE),IF(OR(AK13="BS",AK13="GS"),""))))</f>
      </c>
      <c r="AL20" s="68"/>
      <c r="AM20" s="70">
        <f>IF(AM13="","",IF(AM13="BD",VLOOKUP(AL19,#REF!,5,FALSE),IF(AM13="GD",VLOOKUP(AL19,#REF!,5,FALSE),IF(OR(AM13="BS",AM13="GS"),""))))</f>
      </c>
      <c r="AN20" s="68"/>
      <c r="AO20" s="71">
        <f>IF(AO13="","",IF(AO13="BD",VLOOKUP(AN19,#REF!,5,FALSE),IF(AO13="GD",VLOOKUP(AN19,#REF!,5,FALSE),IF(OR(AO13="BS",AO13="GS"),""))))</f>
      </c>
    </row>
    <row r="21" spans="1:41" s="57" customFormat="1" ht="21" customHeight="1">
      <c r="A21" s="56" t="s">
        <v>6</v>
      </c>
      <c r="B21" s="84"/>
      <c r="C21" s="83">
        <f>IF(B21="","",LOOKUP(B21,{1,"BS";2,"GS";3,"BD";4,"GD"}))</f>
      </c>
      <c r="D21" s="84"/>
      <c r="E21" s="83">
        <f>IF(D21="","",LOOKUP(D21,{1,"BS";2,"GS";3,"BD";4,"GD"}))</f>
      </c>
      <c r="F21" s="84"/>
      <c r="G21" s="83">
        <f>IF(F21="","",LOOKUP(F21,{1,"BS";2,"GS";3,"BD";4,"GD"}))</f>
      </c>
      <c r="H21" s="84"/>
      <c r="I21" s="83">
        <f>IF(H21="","",LOOKUP(H21,{1,"BS";2,"GS";3,"BD";4,"GD"}))</f>
      </c>
      <c r="J21" s="84"/>
      <c r="K21" s="83">
        <f>IF(J21="","",LOOKUP(J21,{1,"BS";2,"GS";3,"BD";4,"GD"}))</f>
      </c>
      <c r="L21" s="84"/>
      <c r="M21" s="83">
        <f>IF(L21="","",LOOKUP(L21,{1,"BS";2,"GS";3,"BD";4,"GD"}))</f>
      </c>
      <c r="N21" s="84"/>
      <c r="O21" s="83">
        <f>IF(N21="","",LOOKUP(N21,{1,"BS";2,"GS";3,"BD";4,"GD"}))</f>
      </c>
      <c r="P21" s="84"/>
      <c r="Q21" s="83">
        <f>IF(P21="","",LOOKUP(P21,{1,"BS";2,"GS";3,"BD";4,"GD"}))</f>
      </c>
      <c r="R21" s="84"/>
      <c r="S21" s="83">
        <f>IF(R21="","",LOOKUP(R21,{1,"BS";2,"GS";3,"BD";4,"GD"}))</f>
      </c>
      <c r="T21" s="84"/>
      <c r="U21" s="83">
        <f>IF(T21="","",LOOKUP(T21,{1,"BS";2,"GS";3,"BD";4,"GD"}))</f>
      </c>
      <c r="V21" s="84"/>
      <c r="W21" s="83">
        <f>IF(V21="","",LOOKUP(V21,{1,"BS";2,"GS";3,"BD";4,"GD"}))</f>
      </c>
      <c r="X21" s="84"/>
      <c r="Y21" s="83">
        <f>IF(X21="","",LOOKUP(X21,{1,"BS";2,"GS";3,"BD";4,"GD"}))</f>
      </c>
      <c r="Z21" s="84"/>
      <c r="AA21" s="83">
        <f>IF(Z21="","",LOOKUP(Z21,{1,"BS";2,"GS";3,"BD";4,"GD"}))</f>
      </c>
      <c r="AB21" s="84"/>
      <c r="AC21" s="83">
        <f>IF(AB21="","",LOOKUP(AB21,{1,"BS";2,"GS";3,"BD";4,"GD"}))</f>
      </c>
      <c r="AD21" s="84"/>
      <c r="AE21" s="83">
        <f>IF(AD21="","",LOOKUP(AD21,{1,"BS";2,"GS";3,"BD";4,"GD"}))</f>
      </c>
      <c r="AF21" s="84"/>
      <c r="AG21" s="83">
        <f>IF(AF21="","",LOOKUP(AF21,{1,"BS";2,"GS";3,"BD";4,"GD"}))</f>
      </c>
      <c r="AH21" s="84"/>
      <c r="AI21" s="83">
        <f>IF(AH21="","",LOOKUP(AH21,{1,"BS";2,"GS";3,"BD";4,"GD"}))</f>
      </c>
      <c r="AJ21" s="84"/>
      <c r="AK21" s="83">
        <f>IF(AJ21="","",LOOKUP(AJ21,{1,"BS";2,"GS";3,"BD";4,"GD"}))</f>
      </c>
      <c r="AL21" s="84"/>
      <c r="AM21" s="83">
        <f>IF(AL21="","",LOOKUP(AL21,{1,"BS";2,"GS";3,"BD";4,"GD"}))</f>
      </c>
      <c r="AN21" s="86"/>
      <c r="AO21" s="87">
        <f>IF(AN21="","",LOOKUP(AN21,{1,"BS";2,"GS";3,"BD";4,"GD"}))</f>
      </c>
    </row>
    <row r="22" spans="1:41" s="57" customFormat="1" ht="21" customHeight="1">
      <c r="A22" s="58" t="s">
        <v>7</v>
      </c>
      <c r="B22" s="89"/>
      <c r="C22" s="90"/>
      <c r="D22" s="88"/>
      <c r="E22" s="90"/>
      <c r="F22" s="88"/>
      <c r="G22" s="90"/>
      <c r="H22" s="88"/>
      <c r="I22" s="90"/>
      <c r="J22" s="88"/>
      <c r="K22" s="90"/>
      <c r="L22" s="88"/>
      <c r="M22" s="90"/>
      <c r="N22" s="88"/>
      <c r="O22" s="90"/>
      <c r="P22" s="88"/>
      <c r="Q22" s="90"/>
      <c r="R22" s="88"/>
      <c r="S22" s="90"/>
      <c r="T22" s="88"/>
      <c r="U22" s="90"/>
      <c r="V22" s="88"/>
      <c r="W22" s="90"/>
      <c r="X22" s="88"/>
      <c r="Y22" s="90"/>
      <c r="Z22" s="88"/>
      <c r="AA22" s="90"/>
      <c r="AB22" s="88"/>
      <c r="AC22" s="90"/>
      <c r="AD22" s="88"/>
      <c r="AE22" s="90"/>
      <c r="AF22" s="88"/>
      <c r="AG22" s="90"/>
      <c r="AH22" s="88"/>
      <c r="AI22" s="90"/>
      <c r="AJ22" s="88"/>
      <c r="AK22" s="90"/>
      <c r="AL22" s="88"/>
      <c r="AM22" s="90"/>
      <c r="AN22" s="88"/>
      <c r="AO22" s="91"/>
    </row>
    <row r="23" spans="1:41" s="57" customFormat="1" ht="21" customHeight="1">
      <c r="A23" s="59"/>
      <c r="B23" s="182"/>
      <c r="C23" s="183"/>
      <c r="D23" s="184"/>
      <c r="E23" s="183"/>
      <c r="F23" s="184"/>
      <c r="G23" s="183"/>
      <c r="H23" s="184"/>
      <c r="I23" s="183"/>
      <c r="J23" s="184"/>
      <c r="K23" s="183"/>
      <c r="L23" s="184"/>
      <c r="M23" s="183"/>
      <c r="N23" s="184"/>
      <c r="O23" s="183"/>
      <c r="P23" s="184"/>
      <c r="Q23" s="183"/>
      <c r="R23" s="184"/>
      <c r="S23" s="183"/>
      <c r="T23" s="184"/>
      <c r="U23" s="183"/>
      <c r="V23" s="184"/>
      <c r="W23" s="183"/>
      <c r="X23" s="184"/>
      <c r="Y23" s="183"/>
      <c r="Z23" s="184"/>
      <c r="AA23" s="183"/>
      <c r="AB23" s="184"/>
      <c r="AC23" s="183"/>
      <c r="AD23" s="184"/>
      <c r="AE23" s="183"/>
      <c r="AF23" s="184"/>
      <c r="AG23" s="183"/>
      <c r="AH23" s="184"/>
      <c r="AI23" s="183"/>
      <c r="AJ23" s="184"/>
      <c r="AK23" s="183"/>
      <c r="AL23" s="184"/>
      <c r="AM23" s="183"/>
      <c r="AN23" s="184"/>
      <c r="AO23" s="185"/>
    </row>
    <row r="24" spans="1:41" s="57" customFormat="1" ht="21" customHeight="1">
      <c r="A24" s="60"/>
      <c r="B24" s="62"/>
      <c r="C24" s="63">
        <f>IF(C21="","",IF(C21="BD",VLOOKUP(B24,#REF!,2,FALSE),IF(C21="GD",VLOOKUP(B24,#REF!,2,FALSE),IF(OR(C21="BS",C21="GS"),""))))</f>
      </c>
      <c r="D24" s="61"/>
      <c r="E24" s="63">
        <f>IF(E21="","",IF(E21="BD",VLOOKUP(D24,#REF!,2,FALSE),IF(E21="GD",VLOOKUP(D24,#REF!,2,FALSE),IF(OR(E21="BS",E21="GS"),""))))</f>
      </c>
      <c r="F24" s="61"/>
      <c r="G24" s="63">
        <f>IF(G21="","",IF(G21="BD",VLOOKUP(F24,#REF!,2,FALSE),IF(G21="GD",VLOOKUP(F24,#REF!,2,FALSE),IF(OR(G21="BS",G21="GS"),""))))</f>
      </c>
      <c r="H24" s="61"/>
      <c r="I24" s="63">
        <f>IF(I21="","",IF(I21="BD",VLOOKUP(H24,#REF!,2,FALSE),IF(I21="GD",VLOOKUP(H24,#REF!,2,FALSE),IF(OR(I21="BS",I21="GS"),""))))</f>
      </c>
      <c r="J24" s="61"/>
      <c r="K24" s="63">
        <f>IF(K21="","",IF(K21="BD",VLOOKUP(J24,#REF!,2,FALSE),IF(K21="GD",VLOOKUP(J24,#REF!,2,FALSE),IF(OR(K21="BS",K21="GS"),""))))</f>
      </c>
      <c r="L24" s="61"/>
      <c r="M24" s="63">
        <f>IF(M21="","",IF(M21="BD",VLOOKUP(L24,#REF!,2,FALSE),IF(M21="GD",VLOOKUP(L24,#REF!,2,FALSE),IF(OR(M21="BS",M21="GS"),""))))</f>
      </c>
      <c r="N24" s="61"/>
      <c r="O24" s="63">
        <f>IF(O21="","",IF(O21="BD",VLOOKUP(N24,#REF!,2,FALSE),IF(O21="GD",VLOOKUP(N24,#REF!,2,FALSE),IF(OR(O21="BS",O21="GS"),""))))</f>
      </c>
      <c r="P24" s="61"/>
      <c r="Q24" s="63">
        <f>IF(Q21="","",IF(Q21="BD",VLOOKUP(P24,#REF!,2,FALSE),IF(Q21="GD",VLOOKUP(P24,#REF!,2,FALSE),IF(OR(Q21="BS",Q21="GS"),""))))</f>
      </c>
      <c r="R24" s="61"/>
      <c r="S24" s="63">
        <f>IF(S21="","",IF(S21="BD",VLOOKUP(R24,#REF!,2,FALSE),IF(S21="GD",VLOOKUP(R24,#REF!,2,FALSE),IF(OR(S21="BS",S21="GS"),""))))</f>
      </c>
      <c r="T24" s="61"/>
      <c r="U24" s="63">
        <f>IF(U21="","",IF(U21="BD",VLOOKUP(T24,#REF!,2,FALSE),IF(U21="GD",VLOOKUP(T24,#REF!,2,FALSE),IF(OR(U21="BS",U21="GS"),""))))</f>
      </c>
      <c r="V24" s="61"/>
      <c r="W24" s="63">
        <f>IF(W21="","",IF(W21="BD",VLOOKUP(V24,#REF!,2,FALSE),IF(W21="GD",VLOOKUP(V24,#REF!,2,FALSE),IF(OR(W21="BS",W21="GS"),""))))</f>
      </c>
      <c r="X24" s="61"/>
      <c r="Y24" s="63">
        <f>IF(Y21="","",IF(Y21="BD",VLOOKUP(X24,#REF!,2,FALSE),IF(Y21="GD",VLOOKUP(X24,#REF!,2,FALSE),IF(OR(Y21="BS",Y21="GS"),""))))</f>
      </c>
      <c r="Z24" s="61"/>
      <c r="AA24" s="63">
        <f>IF(AA21="","",IF(AA21="BD",VLOOKUP(Z24,#REF!,2,FALSE),IF(AA21="GD",VLOOKUP(Z24,#REF!,2,FALSE),IF(OR(AA21="BS",AA21="GS"),""))))</f>
      </c>
      <c r="AB24" s="61"/>
      <c r="AC24" s="63">
        <f>IF(AC21="","",IF(AC21="BD",VLOOKUP(AB24,#REF!,2,FALSE),IF(AC21="GD",VLOOKUP(AB24,#REF!,2,FALSE),IF(OR(AC21="BS",AC21="GS"),""))))</f>
      </c>
      <c r="AD24" s="61"/>
      <c r="AE24" s="63">
        <f>IF(AE21="","",IF(AE21="BD",VLOOKUP(AD24,#REF!,2,FALSE),IF(AE21="GD",VLOOKUP(AD24,#REF!,2,FALSE),IF(OR(AE21="BS",AE21="GS"),""))))</f>
      </c>
      <c r="AF24" s="61"/>
      <c r="AG24" s="63">
        <f>IF(AG21="","",IF(AG21="BD",VLOOKUP(AF24,#REF!,2,FALSE),IF(AG21="GD",VLOOKUP(AF24,#REF!,2,FALSE),IF(OR(AG21="BS",AG21="GS"),""))))</f>
      </c>
      <c r="AH24" s="61"/>
      <c r="AI24" s="63">
        <f>IF(AI21="","",IF(AI21="BD",VLOOKUP(AH24,#REF!,2,FALSE),IF(AI21="GD",VLOOKUP(AH24,#REF!,2,FALSE),IF(OR(AI21="BS",AI21="GS"),""))))</f>
      </c>
      <c r="AJ24" s="61"/>
      <c r="AK24" s="63">
        <f>IF(AK21="","",IF(AK21="BD",VLOOKUP(AJ24,#REF!,2,FALSE),IF(AK21="GD",VLOOKUP(AJ24,#REF!,2,FALSE),IF(OR(AK21="BS",AK21="GS"),""))))</f>
      </c>
      <c r="AL24" s="61"/>
      <c r="AM24" s="63">
        <f>IF(AM21="","",IF(AM21="BD",VLOOKUP(AL24,#REF!,2,FALSE),IF(AM21="GD",VLOOKUP(AL24,#REF!,2,FALSE),IF(OR(AM21="BS",AM21="GS"),""))))</f>
      </c>
      <c r="AN24" s="61"/>
      <c r="AO24" s="64">
        <f>IF(AO21="","",IF(AO21="BD",VLOOKUP(AN24,#REF!,2,FALSE),IF(AO21="GD",VLOOKUP(AN24,#REF!,2,FALSE),IF(OR(AO21="BS",AO21="GS"),""))))</f>
      </c>
    </row>
    <row r="25" spans="1:41" s="57" customFormat="1" ht="21" customHeight="1">
      <c r="A25" s="60"/>
      <c r="B25" s="62"/>
      <c r="C25" s="63">
        <f>IF(C21="","",IF(C21="BD",VLOOKUP(B24,#REF!,5,FALSE),IF(C21="GD",VLOOKUP(B24,#REF!,5,FALSE),IF(C21="BS",VLOOKUP(B25,'14BS'!$AH$8:$AK$39,2,FALSE),IF(C21="GS",VLOOKUP(B25,'14GS'!$AH$8:$AK$39,2,FALSE))))))</f>
      </c>
      <c r="D25" s="61"/>
      <c r="E25" s="63">
        <f>IF(E21="","",IF(E21="BD",VLOOKUP(D24,#REF!,5,FALSE),IF(E21="GD",VLOOKUP(D24,#REF!,5,FALSE),IF(E21="BS",VLOOKUP(D25,'14BS'!$AH$8:$AK$39,2,FALSE),IF(E21="GS",VLOOKUP(D25,'14GS'!$AH$8:$AK$39,2,FALSE))))))</f>
      </c>
      <c r="F25" s="61"/>
      <c r="G25" s="63">
        <f>IF(G21="","",IF(G21="BD",VLOOKUP(F24,#REF!,5,FALSE),IF(G21="GD",VLOOKUP(F24,#REF!,5,FALSE),IF(G21="BS",VLOOKUP(F25,'14BS'!$AH$8:$AK$39,2,FALSE),IF(G21="GS",VLOOKUP(F25,'14GS'!$AH$8:$AK$39,2,FALSE))))))</f>
      </c>
      <c r="H25" s="61"/>
      <c r="I25" s="63">
        <f>IF(I21="","",IF(I21="BD",VLOOKUP(H24,#REF!,5,FALSE),IF(I21="GD",VLOOKUP(H24,#REF!,5,FALSE),IF(I21="BS",VLOOKUP(H25,'14BS'!$AH$8:$AK$39,2,FALSE),IF(I21="GS",VLOOKUP(H25,'14GS'!$AH$8:$AK$39,2,FALSE))))))</f>
      </c>
      <c r="J25" s="61"/>
      <c r="K25" s="63">
        <f>IF(K21="","",IF(K21="BD",VLOOKUP(J24,#REF!,5,FALSE),IF(K21="GD",VLOOKUP(J24,#REF!,5,FALSE),IF(K21="BS",VLOOKUP(J25,'14BS'!$AH$8:$AK$39,2,FALSE),IF(K21="GS",VLOOKUP(J25,'14GS'!$AH$8:$AK$39,2,FALSE))))))</f>
      </c>
      <c r="L25" s="61"/>
      <c r="M25" s="63">
        <f>IF(M21="","",IF(M21="BD",VLOOKUP(L24,#REF!,5,FALSE),IF(M21="GD",VLOOKUP(L24,#REF!,5,FALSE),IF(M21="BS",VLOOKUP(L25,'14BS'!$AH$8:$AK$39,2,FALSE),IF(M21="GS",VLOOKUP(L25,'14GS'!$AH$8:$AK$39,2,FALSE))))))</f>
      </c>
      <c r="N25" s="61"/>
      <c r="O25" s="63">
        <f>IF(O21="","",IF(O21="BD",VLOOKUP(N24,#REF!,5,FALSE),IF(O21="GD",VLOOKUP(N24,#REF!,5,FALSE),IF(O21="BS",VLOOKUP(N25,'14BS'!$AH$8:$AK$39,2,FALSE),IF(O21="GS",VLOOKUP(N25,'14GS'!$AH$8:$AK$39,2,FALSE))))))</f>
      </c>
      <c r="P25" s="61"/>
      <c r="Q25" s="63">
        <f>IF(Q21="","",IF(Q21="BD",VLOOKUP(P24,#REF!,5,FALSE),IF(Q21="GD",VLOOKUP(P24,#REF!,5,FALSE),IF(Q21="BS",VLOOKUP(P25,'14BS'!$AH$8:$AK$39,2,FALSE),IF(Q21="GS",VLOOKUP(P25,'14GS'!$AH$8:$AK$39,2,FALSE))))))</f>
      </c>
      <c r="R25" s="61"/>
      <c r="S25" s="63">
        <f>IF(S21="","",IF(S21="BD",VLOOKUP(R24,#REF!,5,FALSE),IF(S21="GD",VLOOKUP(R24,#REF!,5,FALSE),IF(S21="BS",VLOOKUP(R25,'14BS'!$AH$8:$AK$39,2,FALSE),IF(S21="GS",VLOOKUP(R25,'14GS'!$AH$8:$AK$39,2,FALSE))))))</f>
      </c>
      <c r="T25" s="61"/>
      <c r="U25" s="63">
        <f>IF(U21="","",IF(U21="BD",VLOOKUP(T24,#REF!,5,FALSE),IF(U21="GD",VLOOKUP(T24,#REF!,5,FALSE),IF(U21="BS",VLOOKUP(T25,'14BS'!$AH$8:$AK$39,2,FALSE),IF(U21="GS",VLOOKUP(T25,'14GS'!$AH$8:$AK$39,2,FALSE))))))</f>
      </c>
      <c r="V25" s="61"/>
      <c r="W25" s="63">
        <f>IF(W21="","",IF(W21="BD",VLOOKUP(V24,#REF!,5,FALSE),IF(W21="GD",VLOOKUP(V24,#REF!,5,FALSE),IF(W21="BS",VLOOKUP(V25,'14BS'!$AH$8:$AK$39,2,FALSE),IF(W21="GS",VLOOKUP(V25,'14GS'!$AH$8:$AK$39,2,FALSE))))))</f>
      </c>
      <c r="X25" s="61"/>
      <c r="Y25" s="63">
        <f>IF(Y21="","",IF(Y21="BD",VLOOKUP(X24,#REF!,5,FALSE),IF(Y21="GD",VLOOKUP(X24,#REF!,5,FALSE),IF(Y21="BS",VLOOKUP(X25,'14BS'!$AH$8:$AK$39,2,FALSE),IF(Y21="GS",VLOOKUP(X25,'14GS'!$AH$8:$AK$39,2,FALSE))))))</f>
      </c>
      <c r="Z25" s="61"/>
      <c r="AA25" s="63">
        <f>IF(AA21="","",IF(AA21="BD",VLOOKUP(Z24,#REF!,5,FALSE),IF(AA21="GD",VLOOKUP(Z24,#REF!,5,FALSE),IF(AA21="BS",VLOOKUP(Z25,'14BS'!$AH$8:$AK$39,2,FALSE),IF(AA21="GS",VLOOKUP(Z25,'14GS'!$AH$8:$AK$39,2,FALSE))))))</f>
      </c>
      <c r="AB25" s="61"/>
      <c r="AC25" s="63">
        <f>IF(AC21="","",IF(AC21="BD",VLOOKUP(AB24,#REF!,5,FALSE),IF(AC21="GD",VLOOKUP(AB24,#REF!,5,FALSE),IF(AC21="BS",VLOOKUP(AB25,'14BS'!$AH$8:$AK$39,2,FALSE),IF(AC21="GS",VLOOKUP(AB25,'14GS'!$AH$8:$AK$39,2,FALSE))))))</f>
      </c>
      <c r="AD25" s="61"/>
      <c r="AE25" s="63">
        <f>IF(AE21="","",IF(AE21="BD",VLOOKUP(AD24,#REF!,5,FALSE),IF(AE21="GD",VLOOKUP(AD24,#REF!,5,FALSE),IF(AE21="BS",VLOOKUP(AD25,'14BS'!$AH$8:$AK$39,2,FALSE),IF(AE21="GS",VLOOKUP(AD25,'14GS'!$AH$8:$AK$39,2,FALSE))))))</f>
      </c>
      <c r="AF25" s="61"/>
      <c r="AG25" s="63">
        <f>IF(AG21="","",IF(AG21="BD",VLOOKUP(AF24,#REF!,5,FALSE),IF(AG21="GD",VLOOKUP(AF24,#REF!,5,FALSE),IF(AG21="BS",VLOOKUP(AF25,'14BS'!$AH$8:$AK$39,2,FALSE),IF(AG21="GS",VLOOKUP(AF25,'14GS'!$AH$8:$AK$39,2,FALSE))))))</f>
      </c>
      <c r="AH25" s="61"/>
      <c r="AI25" s="63">
        <f>IF(AI21="","",IF(AI21="BD",VLOOKUP(AH24,#REF!,5,FALSE),IF(AI21="GD",VLOOKUP(AH24,#REF!,5,FALSE),IF(AI21="BS",VLOOKUP(AH25,'14BS'!$AH$8:$AK$39,2,FALSE),IF(AI21="GS",VLOOKUP(AH25,'14GS'!$AH$8:$AK$39,2,FALSE))))))</f>
      </c>
      <c r="AJ25" s="61"/>
      <c r="AK25" s="63">
        <f>IF(AK21="","",IF(AK21="BD",VLOOKUP(AJ24,#REF!,5,FALSE),IF(AK21="GD",VLOOKUP(AJ24,#REF!,5,FALSE),IF(AK21="BS",VLOOKUP(AJ25,'14BS'!$AH$8:$AK$39,2,FALSE),IF(AK21="GS",VLOOKUP(AJ25,'14GS'!$AH$8:$AK$39,2,FALSE))))))</f>
      </c>
      <c r="AL25" s="61"/>
      <c r="AM25" s="63">
        <f>IF(AM21="","",IF(AM21="BD",VLOOKUP(AL24,#REF!,5,FALSE),IF(AM21="GD",VLOOKUP(AL24,#REF!,5,FALSE),IF(AM21="BS",VLOOKUP(AL25,'14BS'!$AH$8:$AK$39,2,FALSE),IF(AM21="GS",VLOOKUP(AL25,'14GS'!$AH$8:$AK$39,2,FALSE))))))</f>
      </c>
      <c r="AN25" s="61"/>
      <c r="AO25" s="64">
        <f>IF(AO21="","",IF(AO21="BD",VLOOKUP(AN24,#REF!,5,FALSE),IF(AO21="GD",VLOOKUP(AN24,#REF!,5,FALSE),IF(AO21="BS",VLOOKUP(AN25,'14BS'!$AH$8:$AK$39,2,FALSE),IF(AO21="GS",VLOOKUP(AN25,'14GS'!$AH$8:$AK$39,2,FALSE))))))</f>
      </c>
    </row>
    <row r="26" spans="1:41" s="57" customFormat="1" ht="21" customHeight="1">
      <c r="A26" s="59"/>
      <c r="B26" s="186" t="s">
        <v>19</v>
      </c>
      <c r="C26" s="187"/>
      <c r="D26" s="188" t="s">
        <v>14</v>
      </c>
      <c r="E26" s="187"/>
      <c r="F26" s="188" t="s">
        <v>14</v>
      </c>
      <c r="G26" s="187"/>
      <c r="H26" s="188" t="s">
        <v>14</v>
      </c>
      <c r="I26" s="187"/>
      <c r="J26" s="188" t="s">
        <v>14</v>
      </c>
      <c r="K26" s="187"/>
      <c r="L26" s="188" t="s">
        <v>14</v>
      </c>
      <c r="M26" s="187"/>
      <c r="N26" s="188" t="s">
        <v>14</v>
      </c>
      <c r="O26" s="187"/>
      <c r="P26" s="188" t="s">
        <v>14</v>
      </c>
      <c r="Q26" s="187"/>
      <c r="R26" s="188" t="s">
        <v>14</v>
      </c>
      <c r="S26" s="187"/>
      <c r="T26" s="188" t="s">
        <v>14</v>
      </c>
      <c r="U26" s="187"/>
      <c r="V26" s="188" t="s">
        <v>14</v>
      </c>
      <c r="W26" s="187"/>
      <c r="X26" s="188" t="s">
        <v>14</v>
      </c>
      <c r="Y26" s="187"/>
      <c r="Z26" s="188" t="s">
        <v>14</v>
      </c>
      <c r="AA26" s="187"/>
      <c r="AB26" s="188" t="s">
        <v>14</v>
      </c>
      <c r="AC26" s="187"/>
      <c r="AD26" s="188" t="s">
        <v>14</v>
      </c>
      <c r="AE26" s="187"/>
      <c r="AF26" s="188" t="s">
        <v>14</v>
      </c>
      <c r="AG26" s="187"/>
      <c r="AH26" s="188" t="s">
        <v>14</v>
      </c>
      <c r="AI26" s="187"/>
      <c r="AJ26" s="188" t="s">
        <v>14</v>
      </c>
      <c r="AK26" s="187"/>
      <c r="AL26" s="188" t="s">
        <v>14</v>
      </c>
      <c r="AM26" s="187"/>
      <c r="AN26" s="188" t="s">
        <v>14</v>
      </c>
      <c r="AO26" s="189"/>
    </row>
    <row r="27" spans="1:41" s="57" customFormat="1" ht="21" customHeight="1">
      <c r="A27" s="60"/>
      <c r="B27" s="62"/>
      <c r="C27" s="63">
        <f>IF(C21="","",IF(C21="BS",VLOOKUP(B27,'14BS'!$AH$8:$AK$39,2,FALSE),IF(C21="GS",VLOOKUP(B27,'14GS'!$AH$8:$AK$39,2,FALSE),IF(C21="BD",VLOOKUP(B27,#REF!,2,FALSE),IF(C21="GD",VLOOKUP(B27,#REF!,2,FALSE))))))</f>
      </c>
      <c r="D27" s="61"/>
      <c r="E27" s="63">
        <f>IF(E21="","",IF(E21="BS",VLOOKUP(D27,'14BS'!$AH$8:$AK$39,2,FALSE),IF(E21="GS",VLOOKUP(D27,'14GS'!$AH$8:$AK$39,2,FALSE),IF(E21="BD",VLOOKUP(D27,#REF!,2,FALSE),IF(E21="GD",VLOOKUP(D27,#REF!,2,FALSE))))))</f>
      </c>
      <c r="F27" s="61"/>
      <c r="G27" s="63">
        <f>IF(G21="","",IF(G21="BS",VLOOKUP(F27,'14BS'!$AH$8:$AK$39,2,FALSE),IF(G21="GS",VLOOKUP(F27,'14GS'!$AH$8:$AK$39,2,FALSE),IF(G21="BD",VLOOKUP(F27,#REF!,2,FALSE),IF(G21="GD",VLOOKUP(F27,#REF!,2,FALSE))))))</f>
      </c>
      <c r="H27" s="61"/>
      <c r="I27" s="63">
        <f>IF(I21="","",IF(I21="BS",VLOOKUP(H27,'14BS'!$AH$8:$AK$39,2,FALSE),IF(I21="GS",VLOOKUP(H27,'14GS'!$AH$8:$AK$39,2,FALSE),IF(I21="BD",VLOOKUP(H27,#REF!,2,FALSE),IF(I21="GD",VLOOKUP(H27,#REF!,2,FALSE))))))</f>
      </c>
      <c r="J27" s="61"/>
      <c r="K27" s="63">
        <f>IF(K21="","",IF(K21="BS",VLOOKUP(J27,'14BS'!$AH$8:$AK$39,2,FALSE),IF(K21="GS",VLOOKUP(J27,'14GS'!$AH$8:$AK$39,2,FALSE),IF(K21="BD",VLOOKUP(J27,#REF!,2,FALSE),IF(K21="GD",VLOOKUP(J27,#REF!,2,FALSE))))))</f>
      </c>
      <c r="L27" s="61"/>
      <c r="M27" s="63">
        <f>IF(M21="","",IF(M21="BS",VLOOKUP(L27,'14BS'!$AH$8:$AK$39,2,FALSE),IF(M21="GS",VLOOKUP(L27,'14GS'!$AH$8:$AK$39,2,FALSE),IF(M21="BD",VLOOKUP(L27,#REF!,2,FALSE),IF(M21="GD",VLOOKUP(L27,#REF!,2,FALSE))))))</f>
      </c>
      <c r="N27" s="61"/>
      <c r="O27" s="63">
        <f>IF(O21="","",IF(O21="BS",VLOOKUP(N27,'14BS'!$AH$8:$AK$39,2,FALSE),IF(O21="GS",VLOOKUP(N27,'14GS'!$AH$8:$AK$39,2,FALSE),IF(O21="BD",VLOOKUP(N27,#REF!,2,FALSE),IF(O21="GD",VLOOKUP(N27,#REF!,2,FALSE))))))</f>
      </c>
      <c r="P27" s="61"/>
      <c r="Q27" s="63">
        <f>IF(Q21="","",IF(Q21="BS",VLOOKUP(P27,'14BS'!$AH$8:$AK$39,2,FALSE),IF(Q21="GS",VLOOKUP(P27,'14GS'!$AH$8:$AK$39,2,FALSE),IF(Q21="BD",VLOOKUP(P27,#REF!,2,FALSE),IF(Q21="GD",VLOOKUP(P27,#REF!,2,FALSE))))))</f>
      </c>
      <c r="R27" s="61"/>
      <c r="S27" s="63">
        <f>IF(S21="","",IF(S21="BS",VLOOKUP(R27,'14BS'!$AH$8:$AK$39,2,FALSE),IF(S21="GS",VLOOKUP(R27,'14GS'!$AH$8:$AK$39,2,FALSE),IF(S21="BD",VLOOKUP(R27,#REF!,2,FALSE),IF(S21="GD",VLOOKUP(R27,#REF!,2,FALSE))))))</f>
      </c>
      <c r="T27" s="61"/>
      <c r="U27" s="63">
        <f>IF(U21="","",IF(U21="BS",VLOOKUP(T27,'14BS'!$AH$8:$AK$39,2,FALSE),IF(U21="GS",VLOOKUP(T27,'14GS'!$AH$8:$AK$39,2,FALSE),IF(U21="BD",VLOOKUP(T27,#REF!,2,FALSE),IF(U21="GD",VLOOKUP(T27,#REF!,2,FALSE))))))</f>
      </c>
      <c r="V27" s="61"/>
      <c r="W27" s="63">
        <f>IF(W21="","",IF(W21="BS",VLOOKUP(V27,'14BS'!$AH$8:$AK$39,2,FALSE),IF(W21="GS",VLOOKUP(V27,'14GS'!$AH$8:$AK$39,2,FALSE),IF(W21="BD",VLOOKUP(V27,#REF!,2,FALSE),IF(W21="GD",VLOOKUP(V27,#REF!,2,FALSE))))))</f>
      </c>
      <c r="X27" s="61"/>
      <c r="Y27" s="63">
        <f>IF(Y21="","",IF(Y21="BS",VLOOKUP(X27,'14BS'!$AH$8:$AK$39,2,FALSE),IF(Y21="GS",VLOOKUP(X27,'14GS'!$AH$8:$AK$39,2,FALSE),IF(Y21="BD",VLOOKUP(X27,#REF!,2,FALSE),IF(Y21="GD",VLOOKUP(X27,#REF!,2,FALSE))))))</f>
      </c>
      <c r="Z27" s="61"/>
      <c r="AA27" s="63">
        <f>IF(AA21="","",IF(AA21="BS",VLOOKUP(Z27,'14BS'!$AH$8:$AK$39,2,FALSE),IF(AA21="GS",VLOOKUP(Z27,'14GS'!$AH$8:$AK$39,2,FALSE),IF(AA21="BD",VLOOKUP(Z27,#REF!,2,FALSE),IF(AA21="GD",VLOOKUP(Z27,#REF!,2,FALSE))))))</f>
      </c>
      <c r="AB27" s="61"/>
      <c r="AC27" s="63">
        <f>IF(AC21="","",IF(AC21="BS",VLOOKUP(AB27,'14BS'!$AH$8:$AK$39,2,FALSE),IF(AC21="GS",VLOOKUP(AB27,'14GS'!$AH$8:$AK$39,2,FALSE),IF(AC21="BD",VLOOKUP(AB27,#REF!,2,FALSE),IF(AC21="GD",VLOOKUP(AB27,#REF!,2,FALSE))))))</f>
      </c>
      <c r="AD27" s="61"/>
      <c r="AE27" s="63">
        <f>IF(AE21="","",IF(AE21="BS",VLOOKUP(AD27,'14BS'!$AH$8:$AK$39,2,FALSE),IF(AE21="GS",VLOOKUP(AD27,'14GS'!$AH$8:$AK$39,2,FALSE),IF(AE21="BD",VLOOKUP(AD27,#REF!,2,FALSE),IF(AE21="GD",VLOOKUP(AD27,#REF!,2,FALSE))))))</f>
      </c>
      <c r="AF27" s="61"/>
      <c r="AG27" s="63">
        <f>IF(AG21="","",IF(AG21="BS",VLOOKUP(AF27,'14BS'!$AH$8:$AK$39,2,FALSE),IF(AG21="GS",VLOOKUP(AF27,'14GS'!$AH$8:$AK$39,2,FALSE),IF(AG21="BD",VLOOKUP(AF27,#REF!,2,FALSE),IF(AG21="GD",VLOOKUP(AF27,#REF!,2,FALSE))))))</f>
      </c>
      <c r="AH27" s="61"/>
      <c r="AI27" s="63">
        <f>IF(AI21="","",IF(AI21="BS",VLOOKUP(AH27,'14BS'!$AH$8:$AK$39,2,FALSE),IF(AI21="GS",VLOOKUP(AH27,'14GS'!$AH$8:$AK$39,2,FALSE),IF(AI21="BD",VLOOKUP(AH27,#REF!,2,FALSE),IF(AI21="GD",VLOOKUP(AH27,#REF!,2,FALSE))))))</f>
      </c>
      <c r="AJ27" s="61"/>
      <c r="AK27" s="63">
        <f>IF(AK21="","",IF(AK21="BS",VLOOKUP(AJ27,'14BS'!$AH$8:$AK$39,2,FALSE),IF(AK21="GS",VLOOKUP(AJ27,'14GS'!$AH$8:$AK$39,2,FALSE),IF(AK21="BD",VLOOKUP(AJ27,#REF!,2,FALSE),IF(AK21="GD",VLOOKUP(AJ27,#REF!,2,FALSE))))))</f>
      </c>
      <c r="AL27" s="61"/>
      <c r="AM27" s="63">
        <f>IF(AM21="","",IF(AM21="BS",VLOOKUP(AL27,'14BS'!$AH$8:$AK$39,2,FALSE),IF(AM21="GS",VLOOKUP(AL27,'14GS'!$AH$8:$AK$39,2,FALSE),IF(AM21="BD",VLOOKUP(AL27,#REF!,2,FALSE),IF(AM21="GD",VLOOKUP(AL27,#REF!,2,FALSE))))))</f>
      </c>
      <c r="AN27" s="61"/>
      <c r="AO27" s="64">
        <f>IF(AO21="","",IF(AO21="BS",VLOOKUP(AN27,'14BS'!$AH$8:$AK$39,2,FALSE),IF(AO21="GS",VLOOKUP(AN27,'14GS'!$AH$8:$AK$39,2,FALSE),IF(AO21="BD",VLOOKUP(AN27,#REF!,2,FALSE),IF(AO21="GD",VLOOKUP(AN27,#REF!,2,FALSE))))))</f>
      </c>
    </row>
    <row r="28" spans="1:41" s="57" customFormat="1" ht="21" customHeight="1" thickBot="1">
      <c r="A28" s="67"/>
      <c r="B28" s="69"/>
      <c r="C28" s="70">
        <f>IF(C21="","",IF(C21="BD",VLOOKUP(B27,#REF!,5,FALSE),IF(C21="GD",VLOOKUP(B27,#REF!,5,FALSE),IF(OR(C21="BS",C21="GS"),""))))</f>
      </c>
      <c r="D28" s="68"/>
      <c r="E28" s="70">
        <f>IF(E21="","",IF(E21="BD",VLOOKUP(D27,#REF!,5,FALSE),IF(E21="GD",VLOOKUP(D27,#REF!,5,FALSE),IF(OR(E21="BS",E21="GS"),""))))</f>
      </c>
      <c r="F28" s="68"/>
      <c r="G28" s="70">
        <f>IF(G21="","",IF(G21="BD",VLOOKUP(F27,#REF!,5,FALSE),IF(G21="GD",VLOOKUP(F27,#REF!,5,FALSE),IF(OR(G21="BS",G21="GS"),""))))</f>
      </c>
      <c r="H28" s="68"/>
      <c r="I28" s="70">
        <f>IF(I21="","",IF(I21="BD",VLOOKUP(H27,#REF!,5,FALSE),IF(I21="GD",VLOOKUP(H27,#REF!,5,FALSE),IF(OR(I21="BS",I21="GS"),""))))</f>
      </c>
      <c r="J28" s="68"/>
      <c r="K28" s="70">
        <f>IF(K21="","",IF(K21="BD",VLOOKUP(J27,#REF!,5,FALSE),IF(K21="GD",VLOOKUP(J27,#REF!,5,FALSE),IF(OR(K21="BS",K21="GS"),""))))</f>
      </c>
      <c r="L28" s="68"/>
      <c r="M28" s="70">
        <f>IF(M21="","",IF(M21="BD",VLOOKUP(L27,#REF!,5,FALSE),IF(M21="GD",VLOOKUP(L27,#REF!,5,FALSE),IF(OR(M21="BS",M21="GS"),""))))</f>
      </c>
      <c r="N28" s="68"/>
      <c r="O28" s="70">
        <f>IF(O21="","",IF(O21="BD",VLOOKUP(N27,#REF!,5,FALSE),IF(O21="GD",VLOOKUP(N27,#REF!,5,FALSE),IF(OR(O21="BS",O21="GS"),""))))</f>
      </c>
      <c r="P28" s="68"/>
      <c r="Q28" s="70">
        <f>IF(Q21="","",IF(Q21="BD",VLOOKUP(P27,#REF!,5,FALSE),IF(Q21="GD",VLOOKUP(P27,#REF!,5,FALSE),IF(OR(Q21="BS",Q21="GS"),""))))</f>
      </c>
      <c r="R28" s="68"/>
      <c r="S28" s="70">
        <f>IF(S21="","",IF(S21="BD",VLOOKUP(R27,#REF!,5,FALSE),IF(S21="GD",VLOOKUP(R27,#REF!,5,FALSE),IF(OR(S21="BS",S21="GS"),""))))</f>
      </c>
      <c r="T28" s="68"/>
      <c r="U28" s="70">
        <f>IF(U21="","",IF(U21="BD",VLOOKUP(T27,#REF!,5,FALSE),IF(U21="GD",VLOOKUP(T27,#REF!,5,FALSE),IF(OR(U21="BS",U21="GS"),""))))</f>
      </c>
      <c r="V28" s="68"/>
      <c r="W28" s="70">
        <f>IF(W21="","",IF(W21="BD",VLOOKUP(V27,#REF!,5,FALSE),IF(W21="GD",VLOOKUP(V27,#REF!,5,FALSE),IF(OR(W21="BS",W21="GS"),""))))</f>
      </c>
      <c r="X28" s="68"/>
      <c r="Y28" s="70">
        <f>IF(Y21="","",IF(Y21="BD",VLOOKUP(X27,#REF!,5,FALSE),IF(Y21="GD",VLOOKUP(X27,#REF!,5,FALSE),IF(OR(Y21="BS",Y21="GS"),""))))</f>
      </c>
      <c r="Z28" s="68"/>
      <c r="AA28" s="70">
        <f>IF(AA21="","",IF(AA21="BD",VLOOKUP(Z27,#REF!,5,FALSE),IF(AA21="GD",VLOOKUP(Z27,#REF!,5,FALSE),IF(OR(AA21="BS",AA21="GS"),""))))</f>
      </c>
      <c r="AB28" s="68"/>
      <c r="AC28" s="70">
        <f>IF(AC21="","",IF(AC21="BD",VLOOKUP(AB27,#REF!,5,FALSE),IF(AC21="GD",VLOOKUP(AB27,#REF!,5,FALSE),IF(OR(AC21="BS",AC21="GS"),""))))</f>
      </c>
      <c r="AD28" s="68"/>
      <c r="AE28" s="70">
        <f>IF(AE21="","",IF(AE21="BD",VLOOKUP(AD27,#REF!,5,FALSE),IF(AE21="GD",VLOOKUP(AD27,#REF!,5,FALSE),IF(OR(AE21="BS",AE21="GS"),""))))</f>
      </c>
      <c r="AF28" s="68"/>
      <c r="AG28" s="70">
        <f>IF(AG21="","",IF(AG21="BD",VLOOKUP(AF27,#REF!,5,FALSE),IF(AG21="GD",VLOOKUP(AF27,#REF!,5,FALSE),IF(OR(AG21="BS",AG21="GS"),""))))</f>
      </c>
      <c r="AH28" s="68"/>
      <c r="AI28" s="70">
        <f>IF(AI21="","",IF(AI21="BD",VLOOKUP(AH27,#REF!,5,FALSE),IF(AI21="GD",VLOOKUP(AH27,#REF!,5,FALSE),IF(OR(AI21="BS",AI21="GS"),""))))</f>
      </c>
      <c r="AJ28" s="68"/>
      <c r="AK28" s="70">
        <f>IF(AK21="","",IF(AK21="BD",VLOOKUP(AJ27,#REF!,5,FALSE),IF(AK21="GD",VLOOKUP(AJ27,#REF!,5,FALSE),IF(OR(AK21="BS",AK21="GS"),""))))</f>
      </c>
      <c r="AL28" s="68"/>
      <c r="AM28" s="70">
        <f>IF(AM21="","",IF(AM21="BD",VLOOKUP(AL27,#REF!,5,FALSE),IF(AM21="GD",VLOOKUP(AL27,#REF!,5,FALSE),IF(OR(AM21="BS",AM21="GS"),""))))</f>
      </c>
      <c r="AN28" s="68"/>
      <c r="AO28" s="71">
        <f>IF(AO21="","",IF(AO21="BD",VLOOKUP(AN27,#REF!,5,FALSE),IF(AO21="GD",VLOOKUP(AN27,#REF!,5,FALSE),IF(OR(AO21="BS",AO21="GS"),""))))</f>
      </c>
    </row>
    <row r="29" spans="1:41" s="57" customFormat="1" ht="21" customHeight="1">
      <c r="A29" s="56" t="s">
        <v>6</v>
      </c>
      <c r="B29" s="84"/>
      <c r="C29" s="83">
        <f>IF(B29="","",LOOKUP(B29,{1,"BS";2,"GS";3,"BD";4,"GD"}))</f>
      </c>
      <c r="D29" s="84"/>
      <c r="E29" s="83">
        <f>IF(D29="","",LOOKUP(D29,{1,"BS";2,"GS";3,"BD";4,"GD"}))</f>
      </c>
      <c r="F29" s="84"/>
      <c r="G29" s="83">
        <f>IF(F29="","",LOOKUP(F29,{1,"BS";2,"GS";3,"BD";4,"GD"}))</f>
      </c>
      <c r="H29" s="84"/>
      <c r="I29" s="83">
        <f>IF(H29="","",LOOKUP(H29,{1,"BS";2,"GS";3,"BD";4,"GD"}))</f>
      </c>
      <c r="J29" s="84"/>
      <c r="K29" s="83">
        <f>IF(J29="","",LOOKUP(J29,{1,"BS";2,"GS";3,"BD";4,"GD"}))</f>
      </c>
      <c r="L29" s="84"/>
      <c r="M29" s="83">
        <f>IF(L29="","",LOOKUP(L29,{1,"BS";2,"GS";3,"BD";4,"GD"}))</f>
      </c>
      <c r="N29" s="84"/>
      <c r="O29" s="83">
        <f>IF(N29="","",LOOKUP(N29,{1,"BS";2,"GS";3,"BD";4,"GD"}))</f>
      </c>
      <c r="P29" s="84"/>
      <c r="Q29" s="83">
        <f>IF(P29="","",LOOKUP(P29,{1,"BS";2,"GS";3,"BD";4,"GD"}))</f>
      </c>
      <c r="R29" s="84"/>
      <c r="S29" s="83">
        <f>IF(R29="","",LOOKUP(R29,{1,"BS";2,"GS";3,"BD";4,"GD"}))</f>
      </c>
      <c r="T29" s="84"/>
      <c r="U29" s="83">
        <f>IF(T29="","",LOOKUP(T29,{1,"BS";2,"GS";3,"BD";4,"GD"}))</f>
      </c>
      <c r="V29" s="84"/>
      <c r="W29" s="83">
        <f>IF(V29="","",LOOKUP(V29,{1,"BS";2,"GS";3,"BD";4,"GD"}))</f>
      </c>
      <c r="X29" s="84"/>
      <c r="Y29" s="83">
        <f>IF(X29="","",LOOKUP(X29,{1,"BS";2,"GS";3,"BD";4,"GD"}))</f>
      </c>
      <c r="Z29" s="84"/>
      <c r="AA29" s="83">
        <f>IF(Z29="","",LOOKUP(Z29,{1,"BS";2,"GS";3,"BD";4,"GD"}))</f>
      </c>
      <c r="AB29" s="84"/>
      <c r="AC29" s="83">
        <f>IF(AB29="","",LOOKUP(AB29,{1,"BS";2,"GS";3,"BD";4,"GD"}))</f>
      </c>
      <c r="AD29" s="84"/>
      <c r="AE29" s="83">
        <f>IF(AD29="","",LOOKUP(AD29,{1,"BS";2,"GS";3,"BD";4,"GD"}))</f>
      </c>
      <c r="AF29" s="84"/>
      <c r="AG29" s="83">
        <f>IF(AF29="","",LOOKUP(AF29,{1,"BS";2,"GS";3,"BD";4,"GD"}))</f>
      </c>
      <c r="AH29" s="84"/>
      <c r="AI29" s="83">
        <f>IF(AH29="","",LOOKUP(AH29,{1,"BS";2,"GS";3,"BD";4,"GD"}))</f>
      </c>
      <c r="AJ29" s="84"/>
      <c r="AK29" s="83">
        <f>IF(AJ29="","",LOOKUP(AJ29,{1,"BS";2,"GS";3,"BD";4,"GD"}))</f>
      </c>
      <c r="AL29" s="84"/>
      <c r="AM29" s="83">
        <f>IF(AL29="","",LOOKUP(AL29,{1,"BS";2,"GS";3,"BD";4,"GD"}))</f>
      </c>
      <c r="AN29" s="86"/>
      <c r="AO29" s="87">
        <f>IF(AN29="","",LOOKUP(AN29,{1,"BS";2,"GS";3,"BD";4,"GD"}))</f>
      </c>
    </row>
    <row r="30" spans="1:41" s="57" customFormat="1" ht="21" customHeight="1">
      <c r="A30" s="58" t="s">
        <v>7</v>
      </c>
      <c r="B30" s="89"/>
      <c r="C30" s="90"/>
      <c r="D30" s="88"/>
      <c r="E30" s="90"/>
      <c r="F30" s="88"/>
      <c r="G30" s="90"/>
      <c r="H30" s="88"/>
      <c r="I30" s="90"/>
      <c r="J30" s="88"/>
      <c r="K30" s="90"/>
      <c r="L30" s="88"/>
      <c r="M30" s="90"/>
      <c r="N30" s="88"/>
      <c r="O30" s="90"/>
      <c r="P30" s="88"/>
      <c r="Q30" s="90"/>
      <c r="R30" s="88"/>
      <c r="S30" s="90"/>
      <c r="T30" s="88"/>
      <c r="U30" s="90"/>
      <c r="V30" s="88"/>
      <c r="W30" s="90"/>
      <c r="X30" s="88"/>
      <c r="Y30" s="90"/>
      <c r="Z30" s="88"/>
      <c r="AA30" s="90"/>
      <c r="AB30" s="88"/>
      <c r="AC30" s="90"/>
      <c r="AD30" s="88"/>
      <c r="AE30" s="90"/>
      <c r="AF30" s="88"/>
      <c r="AG30" s="90"/>
      <c r="AH30" s="88"/>
      <c r="AI30" s="90"/>
      <c r="AJ30" s="88"/>
      <c r="AK30" s="90"/>
      <c r="AL30" s="88"/>
      <c r="AM30" s="90"/>
      <c r="AN30" s="88"/>
      <c r="AO30" s="91"/>
    </row>
    <row r="31" spans="1:41" s="57" customFormat="1" ht="21" customHeight="1">
      <c r="A31" s="59"/>
      <c r="B31" s="182"/>
      <c r="C31" s="183"/>
      <c r="D31" s="184"/>
      <c r="E31" s="183"/>
      <c r="F31" s="184"/>
      <c r="G31" s="183"/>
      <c r="H31" s="184"/>
      <c r="I31" s="183"/>
      <c r="J31" s="184"/>
      <c r="K31" s="183"/>
      <c r="L31" s="184"/>
      <c r="M31" s="183"/>
      <c r="N31" s="184"/>
      <c r="O31" s="183"/>
      <c r="P31" s="184"/>
      <c r="Q31" s="183"/>
      <c r="R31" s="184"/>
      <c r="S31" s="183"/>
      <c r="T31" s="184"/>
      <c r="U31" s="183"/>
      <c r="V31" s="184"/>
      <c r="W31" s="183"/>
      <c r="X31" s="184"/>
      <c r="Y31" s="183"/>
      <c r="Z31" s="184"/>
      <c r="AA31" s="183"/>
      <c r="AB31" s="184"/>
      <c r="AC31" s="183"/>
      <c r="AD31" s="184"/>
      <c r="AE31" s="183"/>
      <c r="AF31" s="184"/>
      <c r="AG31" s="183"/>
      <c r="AH31" s="184"/>
      <c r="AI31" s="183"/>
      <c r="AJ31" s="184"/>
      <c r="AK31" s="183"/>
      <c r="AL31" s="184"/>
      <c r="AM31" s="183"/>
      <c r="AN31" s="184"/>
      <c r="AO31" s="185"/>
    </row>
    <row r="32" spans="1:41" s="57" customFormat="1" ht="21" customHeight="1">
      <c r="A32" s="60"/>
      <c r="B32" s="62"/>
      <c r="C32" s="63">
        <f>IF(C29="","",IF(C29="BD",VLOOKUP(B32,#REF!,2,FALSE),IF(C29="GD",VLOOKUP(B32,#REF!,2,FALSE),IF(OR(C29="BS",C29="GS"),""))))</f>
      </c>
      <c r="D32" s="61"/>
      <c r="E32" s="63">
        <f>IF(E29="","",IF(E29="BD",VLOOKUP(D32,#REF!,2,FALSE),IF(E29="GD",VLOOKUP(D32,#REF!,2,FALSE),IF(OR(E29="BS",E29="GS"),""))))</f>
      </c>
      <c r="F32" s="61"/>
      <c r="G32" s="63">
        <f>IF(G29="","",IF(G29="BD",VLOOKUP(F32,#REF!,2,FALSE),IF(G29="GD",VLOOKUP(F32,#REF!,2,FALSE),IF(OR(G29="BS",G29="GS"),""))))</f>
      </c>
      <c r="H32" s="61"/>
      <c r="I32" s="63">
        <f>IF(I29="","",IF(I29="BD",VLOOKUP(H32,#REF!,2,FALSE),IF(I29="GD",VLOOKUP(H32,#REF!,2,FALSE),IF(OR(I29="BS",I29="GS"),""))))</f>
      </c>
      <c r="J32" s="61"/>
      <c r="K32" s="63">
        <f>IF(K29="","",IF(K29="BD",VLOOKUP(J32,#REF!,2,FALSE),IF(K29="GD",VLOOKUP(J32,#REF!,2,FALSE),IF(OR(K29="BS",K29="GS"),""))))</f>
      </c>
      <c r="L32" s="61"/>
      <c r="M32" s="63">
        <f>IF(M29="","",IF(M29="BD",VLOOKUP(L32,#REF!,2,FALSE),IF(M29="GD",VLOOKUP(L32,#REF!,2,FALSE),IF(OR(M29="BS",M29="GS"),""))))</f>
      </c>
      <c r="N32" s="61"/>
      <c r="O32" s="63">
        <f>IF(O29="","",IF(O29="BD",VLOOKUP(N32,#REF!,2,FALSE),IF(O29="GD",VLOOKUP(N32,#REF!,2,FALSE),IF(OR(O29="BS",O29="GS"),""))))</f>
      </c>
      <c r="P32" s="61"/>
      <c r="Q32" s="63">
        <f>IF(Q29="","",IF(Q29="BD",VLOOKUP(P32,#REF!,2,FALSE),IF(Q29="GD",VLOOKUP(P32,#REF!,2,FALSE),IF(OR(Q29="BS",Q29="GS"),""))))</f>
      </c>
      <c r="R32" s="61"/>
      <c r="S32" s="63">
        <f>IF(S29="","",IF(S29="BD",VLOOKUP(R32,#REF!,2,FALSE),IF(S29="GD",VLOOKUP(R32,#REF!,2,FALSE),IF(OR(S29="BS",S29="GS"),""))))</f>
      </c>
      <c r="T32" s="61"/>
      <c r="U32" s="63">
        <f>IF(U29="","",IF(U29="BD",VLOOKUP(T32,#REF!,2,FALSE),IF(U29="GD",VLOOKUP(T32,#REF!,2,FALSE),IF(OR(U29="BS",U29="GS"),""))))</f>
      </c>
      <c r="V32" s="61"/>
      <c r="W32" s="63">
        <f>IF(W29="","",IF(W29="BD",VLOOKUP(V32,#REF!,2,FALSE),IF(W29="GD",VLOOKUP(V32,#REF!,2,FALSE),IF(OR(W29="BS",W29="GS"),""))))</f>
      </c>
      <c r="X32" s="61"/>
      <c r="Y32" s="63">
        <f>IF(Y29="","",IF(Y29="BD",VLOOKUP(X32,#REF!,2,FALSE),IF(Y29="GD",VLOOKUP(X32,#REF!,2,FALSE),IF(OR(Y29="BS",Y29="GS"),""))))</f>
      </c>
      <c r="Z32" s="61"/>
      <c r="AA32" s="63">
        <f>IF(AA29="","",IF(AA29="BD",VLOOKUP(Z32,#REF!,2,FALSE),IF(AA29="GD",VLOOKUP(Z32,#REF!,2,FALSE),IF(OR(AA29="BS",AA29="GS"),""))))</f>
      </c>
      <c r="AB32" s="61"/>
      <c r="AC32" s="63">
        <f>IF(AC29="","",IF(AC29="BD",VLOOKUP(AB32,#REF!,2,FALSE),IF(AC29="GD",VLOOKUP(AB32,#REF!,2,FALSE),IF(OR(AC29="BS",AC29="GS"),""))))</f>
      </c>
      <c r="AD32" s="61"/>
      <c r="AE32" s="63">
        <f>IF(AE29="","",IF(AE29="BD",VLOOKUP(AD32,#REF!,2,FALSE),IF(AE29="GD",VLOOKUP(AD32,#REF!,2,FALSE),IF(OR(AE29="BS",AE29="GS"),""))))</f>
      </c>
      <c r="AF32" s="61"/>
      <c r="AG32" s="63">
        <f>IF(AG29="","",IF(AG29="BD",VLOOKUP(AF32,#REF!,2,FALSE),IF(AG29="GD",VLOOKUP(AF32,#REF!,2,FALSE),IF(OR(AG29="BS",AG29="GS"),""))))</f>
      </c>
      <c r="AH32" s="61"/>
      <c r="AI32" s="63">
        <f>IF(AI29="","",IF(AI29="BD",VLOOKUP(AH32,#REF!,2,FALSE),IF(AI29="GD",VLOOKUP(AH32,#REF!,2,FALSE),IF(OR(AI29="BS",AI29="GS"),""))))</f>
      </c>
      <c r="AJ32" s="61"/>
      <c r="AK32" s="63">
        <f>IF(AK29="","",IF(AK29="BD",VLOOKUP(AJ32,#REF!,2,FALSE),IF(AK29="GD",VLOOKUP(AJ32,#REF!,2,FALSE),IF(OR(AK29="BS",AK29="GS"),""))))</f>
      </c>
      <c r="AL32" s="61"/>
      <c r="AM32" s="63">
        <f>IF(AM29="","",IF(AM29="BD",VLOOKUP(AL32,#REF!,2,FALSE),IF(AM29="GD",VLOOKUP(AL32,#REF!,2,FALSE),IF(OR(AM29="BS",AM29="GS"),""))))</f>
      </c>
      <c r="AN32" s="61"/>
      <c r="AO32" s="64">
        <f>IF(AO29="","",IF(AO29="BD",VLOOKUP(AN32,#REF!,2,FALSE),IF(AO29="GD",VLOOKUP(AN32,#REF!,2,FALSE),IF(OR(AO29="BS",AO29="GS"),""))))</f>
      </c>
    </row>
    <row r="33" spans="1:41" s="57" customFormat="1" ht="21" customHeight="1">
      <c r="A33" s="60"/>
      <c r="B33" s="62"/>
      <c r="C33" s="63">
        <f>IF(C29="","",IF(C29="BD",VLOOKUP(B32,#REF!,5,FALSE),IF(C29="GD",VLOOKUP(B32,#REF!,5,FALSE),IF(C29="BS",VLOOKUP(B33,'14BS'!$AH$8:$AK$39,2,FALSE),IF(C29="GS",VLOOKUP(B33,'14GS'!$AH$8:$AK$39,2,FALSE))))))</f>
      </c>
      <c r="D33" s="61"/>
      <c r="E33" s="63">
        <f>IF(E29="","",IF(E29="BD",VLOOKUP(D32,#REF!,5,FALSE),IF(E29="GD",VLOOKUP(D32,#REF!,5,FALSE),IF(E29="BS",VLOOKUP(D33,'14BS'!$AH$8:$AK$39,2,FALSE),IF(E29="GS",VLOOKUP(D33,'14GS'!$AH$8:$AK$39,2,FALSE))))))</f>
      </c>
      <c r="F33" s="61"/>
      <c r="G33" s="63">
        <f>IF(G29="","",IF(G29="BD",VLOOKUP(F32,#REF!,5,FALSE),IF(G29="GD",VLOOKUP(F32,#REF!,5,FALSE),IF(G29="BS",VLOOKUP(F33,'14BS'!$AH$8:$AK$39,2,FALSE),IF(G29="GS",VLOOKUP(F33,'14GS'!$AH$8:$AK$39,2,FALSE))))))</f>
      </c>
      <c r="H33" s="61"/>
      <c r="I33" s="63">
        <f>IF(I29="","",IF(I29="BD",VLOOKUP(H32,#REF!,5,FALSE),IF(I29="GD",VLOOKUP(H32,#REF!,5,FALSE),IF(I29="BS",VLOOKUP(H33,'14BS'!$AH$8:$AK$39,2,FALSE),IF(I29="GS",VLOOKUP(H33,'14GS'!$AH$8:$AK$39,2,FALSE))))))</f>
      </c>
      <c r="J33" s="61"/>
      <c r="K33" s="63">
        <f>IF(K29="","",IF(K29="BD",VLOOKUP(J32,#REF!,5,FALSE),IF(K29="GD",VLOOKUP(J32,#REF!,5,FALSE),IF(K29="BS",VLOOKUP(J33,'14BS'!$AH$8:$AK$39,2,FALSE),IF(K29="GS",VLOOKUP(J33,'14GS'!$AH$8:$AK$39,2,FALSE))))))</f>
      </c>
      <c r="L33" s="61"/>
      <c r="M33" s="63">
        <f>IF(M29="","",IF(M29="BD",VLOOKUP(L32,#REF!,5,FALSE),IF(M29="GD",VLOOKUP(L32,#REF!,5,FALSE),IF(M29="BS",VLOOKUP(L33,'14BS'!$AH$8:$AK$39,2,FALSE),IF(M29="GS",VLOOKUP(L33,'14GS'!$AH$8:$AK$39,2,FALSE))))))</f>
      </c>
      <c r="N33" s="61"/>
      <c r="O33" s="63">
        <f>IF(O29="","",IF(O29="BD",VLOOKUP(N32,#REF!,5,FALSE),IF(O29="GD",VLOOKUP(N32,#REF!,5,FALSE),IF(O29="BS",VLOOKUP(N33,'14BS'!$AH$8:$AK$39,2,FALSE),IF(O29="GS",VLOOKUP(N33,'14GS'!$AH$8:$AK$39,2,FALSE))))))</f>
      </c>
      <c r="P33" s="61"/>
      <c r="Q33" s="63">
        <f>IF(Q29="","",IF(Q29="BD",VLOOKUP(P32,#REF!,5,FALSE),IF(Q29="GD",VLOOKUP(P32,#REF!,5,FALSE),IF(Q29="BS",VLOOKUP(P33,'14BS'!$AH$8:$AK$39,2,FALSE),IF(Q29="GS",VLOOKUP(P33,'14GS'!$AH$8:$AK$39,2,FALSE))))))</f>
      </c>
      <c r="R33" s="61"/>
      <c r="S33" s="63">
        <f>IF(S29="","",IF(S29="BD",VLOOKUP(R32,#REF!,5,FALSE),IF(S29="GD",VLOOKUP(R32,#REF!,5,FALSE),IF(S29="BS",VLOOKUP(R33,'14BS'!$AH$8:$AK$39,2,FALSE),IF(S29="GS",VLOOKUP(R33,'14GS'!$AH$8:$AK$39,2,FALSE))))))</f>
      </c>
      <c r="T33" s="61"/>
      <c r="U33" s="63">
        <f>IF(U29="","",IF(U29="BD",VLOOKUP(T32,#REF!,5,FALSE),IF(U29="GD",VLOOKUP(T32,#REF!,5,FALSE),IF(U29="BS",VLOOKUP(T33,'14BS'!$AH$8:$AK$39,2,FALSE),IF(U29="GS",VLOOKUP(T33,'14GS'!$AH$8:$AK$39,2,FALSE))))))</f>
      </c>
      <c r="V33" s="61"/>
      <c r="W33" s="63">
        <f>IF(W29="","",IF(W29="BD",VLOOKUP(V32,#REF!,5,FALSE),IF(W29="GD",VLOOKUP(V32,#REF!,5,FALSE),IF(W29="BS",VLOOKUP(V33,'14BS'!$AH$8:$AK$39,2,FALSE),IF(W29="GS",VLOOKUP(V33,'14GS'!$AH$8:$AK$39,2,FALSE))))))</f>
      </c>
      <c r="X33" s="61"/>
      <c r="Y33" s="63">
        <f>IF(Y29="","",IF(Y29="BD",VLOOKUP(X32,#REF!,5,FALSE),IF(Y29="GD",VLOOKUP(X32,#REF!,5,FALSE),IF(Y29="BS",VLOOKUP(X33,'14BS'!$AH$8:$AK$39,2,FALSE),IF(Y29="GS",VLOOKUP(X33,'14GS'!$AH$8:$AK$39,2,FALSE))))))</f>
      </c>
      <c r="Z33" s="61"/>
      <c r="AA33" s="63">
        <f>IF(AA29="","",IF(AA29="BD",VLOOKUP(Z32,#REF!,5,FALSE),IF(AA29="GD",VLOOKUP(Z32,#REF!,5,FALSE),IF(AA29="BS",VLOOKUP(Z33,'14BS'!$AH$8:$AK$39,2,FALSE),IF(AA29="GS",VLOOKUP(Z33,'14GS'!$AH$8:$AK$39,2,FALSE))))))</f>
      </c>
      <c r="AB33" s="61"/>
      <c r="AC33" s="63">
        <f>IF(AC29="","",IF(AC29="BD",VLOOKUP(AB32,#REF!,5,FALSE),IF(AC29="GD",VLOOKUP(AB32,#REF!,5,FALSE),IF(AC29="BS",VLOOKUP(AB33,'14BS'!$AH$8:$AK$39,2,FALSE),IF(AC29="GS",VLOOKUP(AB33,'14GS'!$AH$8:$AK$39,2,FALSE))))))</f>
      </c>
      <c r="AD33" s="61"/>
      <c r="AE33" s="63">
        <f>IF(AE29="","",IF(AE29="BD",VLOOKUP(AD32,#REF!,5,FALSE),IF(AE29="GD",VLOOKUP(AD32,#REF!,5,FALSE),IF(AE29="BS",VLOOKUP(AD33,'14BS'!$AH$8:$AK$39,2,FALSE),IF(AE29="GS",VLOOKUP(AD33,'14GS'!$AH$8:$AK$39,2,FALSE))))))</f>
      </c>
      <c r="AF33" s="61"/>
      <c r="AG33" s="63">
        <f>IF(AG29="","",IF(AG29="BD",VLOOKUP(AF32,#REF!,5,FALSE),IF(AG29="GD",VLOOKUP(AF32,#REF!,5,FALSE),IF(AG29="BS",VLOOKUP(AF33,'14BS'!$AH$8:$AK$39,2,FALSE),IF(AG29="GS",VLOOKUP(AF33,'14GS'!$AH$8:$AK$39,2,FALSE))))))</f>
      </c>
      <c r="AH33" s="61"/>
      <c r="AI33" s="63">
        <f>IF(AI29="","",IF(AI29="BD",VLOOKUP(AH32,#REF!,5,FALSE),IF(AI29="GD",VLOOKUP(AH32,#REF!,5,FALSE),IF(AI29="BS",VLOOKUP(AH33,'14BS'!$AH$8:$AK$39,2,FALSE),IF(AI29="GS",VLOOKUP(AH33,'14GS'!$AH$8:$AK$39,2,FALSE))))))</f>
      </c>
      <c r="AJ33" s="61"/>
      <c r="AK33" s="63">
        <f>IF(AK29="","",IF(AK29="BD",VLOOKUP(AJ32,#REF!,5,FALSE),IF(AK29="GD",VLOOKUP(AJ32,#REF!,5,FALSE),IF(AK29="BS",VLOOKUP(AJ33,'14BS'!$AH$8:$AK$39,2,FALSE),IF(AK29="GS",VLOOKUP(AJ33,'14GS'!$AH$8:$AK$39,2,FALSE))))))</f>
      </c>
      <c r="AL33" s="61"/>
      <c r="AM33" s="63">
        <f>IF(AM29="","",IF(AM29="BD",VLOOKUP(AL32,#REF!,5,FALSE),IF(AM29="GD",VLOOKUP(AL32,#REF!,5,FALSE),IF(AM29="BS",VLOOKUP(AL33,'14BS'!$AH$8:$AK$39,2,FALSE),IF(AM29="GS",VLOOKUP(AL33,'14GS'!$AH$8:$AK$39,2,FALSE))))))</f>
      </c>
      <c r="AN33" s="61"/>
      <c r="AO33" s="64">
        <f>IF(AO29="","",IF(AO29="BD",VLOOKUP(AN32,#REF!,5,FALSE),IF(AO29="GD",VLOOKUP(AN32,#REF!,5,FALSE),IF(AO29="BS",VLOOKUP(AN33,'14BS'!$AH$8:$AK$39,2,FALSE),IF(AO29="GS",VLOOKUP(AN33,'14GS'!$AH$8:$AK$39,2,FALSE))))))</f>
      </c>
    </row>
    <row r="34" spans="1:41" s="57" customFormat="1" ht="21" customHeight="1">
      <c r="A34" s="59"/>
      <c r="B34" s="186" t="s">
        <v>19</v>
      </c>
      <c r="C34" s="187"/>
      <c r="D34" s="188" t="s">
        <v>14</v>
      </c>
      <c r="E34" s="187"/>
      <c r="F34" s="188" t="s">
        <v>14</v>
      </c>
      <c r="G34" s="187"/>
      <c r="H34" s="188" t="s">
        <v>14</v>
      </c>
      <c r="I34" s="187"/>
      <c r="J34" s="188" t="s">
        <v>14</v>
      </c>
      <c r="K34" s="187"/>
      <c r="L34" s="188" t="s">
        <v>14</v>
      </c>
      <c r="M34" s="187"/>
      <c r="N34" s="188" t="s">
        <v>14</v>
      </c>
      <c r="O34" s="187"/>
      <c r="P34" s="188" t="s">
        <v>14</v>
      </c>
      <c r="Q34" s="187"/>
      <c r="R34" s="188" t="s">
        <v>14</v>
      </c>
      <c r="S34" s="187"/>
      <c r="T34" s="188" t="s">
        <v>14</v>
      </c>
      <c r="U34" s="187"/>
      <c r="V34" s="188" t="s">
        <v>14</v>
      </c>
      <c r="W34" s="187"/>
      <c r="X34" s="188" t="s">
        <v>14</v>
      </c>
      <c r="Y34" s="187"/>
      <c r="Z34" s="188" t="s">
        <v>14</v>
      </c>
      <c r="AA34" s="187"/>
      <c r="AB34" s="188" t="s">
        <v>14</v>
      </c>
      <c r="AC34" s="187"/>
      <c r="AD34" s="188" t="s">
        <v>14</v>
      </c>
      <c r="AE34" s="187"/>
      <c r="AF34" s="188" t="s">
        <v>14</v>
      </c>
      <c r="AG34" s="187"/>
      <c r="AH34" s="188" t="s">
        <v>14</v>
      </c>
      <c r="AI34" s="187"/>
      <c r="AJ34" s="188" t="s">
        <v>14</v>
      </c>
      <c r="AK34" s="187"/>
      <c r="AL34" s="188" t="s">
        <v>14</v>
      </c>
      <c r="AM34" s="187"/>
      <c r="AN34" s="188" t="s">
        <v>14</v>
      </c>
      <c r="AO34" s="189"/>
    </row>
    <row r="35" spans="1:41" s="57" customFormat="1" ht="21" customHeight="1">
      <c r="A35" s="60"/>
      <c r="B35" s="62"/>
      <c r="C35" s="63">
        <f>IF(C29="","",IF(C29="BS",VLOOKUP(B35,'14BS'!$AH$8:$AK$39,2,FALSE),IF(C29="GS",VLOOKUP(B35,'14GS'!$AH$8:$AK$39,2,FALSE),IF(C29="BD",VLOOKUP(B35,#REF!,2,FALSE),IF(C29="GD",VLOOKUP(B35,#REF!,2,FALSE))))))</f>
      </c>
      <c r="D35" s="61"/>
      <c r="E35" s="63">
        <f>IF(E29="","",IF(E29="BS",VLOOKUP(D35,'14BS'!$AH$8:$AK$39,2,FALSE),IF(E29="GS",VLOOKUP(D35,'14GS'!$AH$8:$AK$39,2,FALSE),IF(E29="BD",VLOOKUP(D35,#REF!,2,FALSE),IF(E29="GD",VLOOKUP(D35,#REF!,2,FALSE))))))</f>
      </c>
      <c r="F35" s="61"/>
      <c r="G35" s="63">
        <f>IF(G29="","",IF(G29="BS",VLOOKUP(F35,'14BS'!$AH$8:$AK$39,2,FALSE),IF(G29="GS",VLOOKUP(F35,'14GS'!$AH$8:$AK$39,2,FALSE),IF(G29="BD",VLOOKUP(F35,#REF!,2,FALSE),IF(G29="GD",VLOOKUP(F35,#REF!,2,FALSE))))))</f>
      </c>
      <c r="H35" s="61"/>
      <c r="I35" s="63">
        <f>IF(I29="","",IF(I29="BS",VLOOKUP(H35,'14BS'!$AH$8:$AK$39,2,FALSE),IF(I29="GS",VLOOKUP(H35,'14GS'!$AH$8:$AK$39,2,FALSE),IF(I29="BD",VLOOKUP(H35,#REF!,2,FALSE),IF(I29="GD",VLOOKUP(H35,#REF!,2,FALSE))))))</f>
      </c>
      <c r="J35" s="61"/>
      <c r="K35" s="63">
        <f>IF(K29="","",IF(K29="BS",VLOOKUP(J35,'14BS'!$AH$8:$AK$39,2,FALSE),IF(K29="GS",VLOOKUP(J35,'14GS'!$AH$8:$AK$39,2,FALSE),IF(K29="BD",VLOOKUP(J35,#REF!,2,FALSE),IF(K29="GD",VLOOKUP(J35,#REF!,2,FALSE))))))</f>
      </c>
      <c r="L35" s="61"/>
      <c r="M35" s="63">
        <f>IF(M29="","",IF(M29="BS",VLOOKUP(L35,'14BS'!$AH$8:$AK$39,2,FALSE),IF(M29="GS",VLOOKUP(L35,'14GS'!$AH$8:$AK$39,2,FALSE),IF(M29="BD",VLOOKUP(L35,#REF!,2,FALSE),IF(M29="GD",VLOOKUP(L35,#REF!,2,FALSE))))))</f>
      </c>
      <c r="N35" s="61"/>
      <c r="O35" s="63">
        <f>IF(O29="","",IF(O29="BS",VLOOKUP(N35,'14BS'!$AH$8:$AK$39,2,FALSE),IF(O29="GS",VLOOKUP(N35,'14GS'!$AH$8:$AK$39,2,FALSE),IF(O29="BD",VLOOKUP(N35,#REF!,2,FALSE),IF(O29="GD",VLOOKUP(N35,#REF!,2,FALSE))))))</f>
      </c>
      <c r="P35" s="61"/>
      <c r="Q35" s="63">
        <f>IF(Q29="","",IF(Q29="BS",VLOOKUP(P35,'14BS'!$AH$8:$AK$39,2,FALSE),IF(Q29="GS",VLOOKUP(P35,'14GS'!$AH$8:$AK$39,2,FALSE),IF(Q29="BD",VLOOKUP(P35,#REF!,2,FALSE),IF(Q29="GD",VLOOKUP(P35,#REF!,2,FALSE))))))</f>
      </c>
      <c r="R35" s="61"/>
      <c r="S35" s="63">
        <f>IF(S29="","",IF(S29="BS",VLOOKUP(R35,'14BS'!$AH$8:$AK$39,2,FALSE),IF(S29="GS",VLOOKUP(R35,'14GS'!$AH$8:$AK$39,2,FALSE),IF(S29="BD",VLOOKUP(R35,#REF!,2,FALSE),IF(S29="GD",VLOOKUP(R35,#REF!,2,FALSE))))))</f>
      </c>
      <c r="T35" s="61"/>
      <c r="U35" s="63">
        <f>IF(U29="","",IF(U29="BS",VLOOKUP(T35,'14BS'!$AH$8:$AK$39,2,FALSE),IF(U29="GS",VLOOKUP(T35,'14GS'!$AH$8:$AK$39,2,FALSE),IF(U29="BD",VLOOKUP(T35,#REF!,2,FALSE),IF(U29="GD",VLOOKUP(T35,#REF!,2,FALSE))))))</f>
      </c>
      <c r="V35" s="61"/>
      <c r="W35" s="63">
        <f>IF(W29="","",IF(W29="BS",VLOOKUP(V35,'14BS'!$AH$8:$AK$39,2,FALSE),IF(W29="GS",VLOOKUP(V35,'14GS'!$AH$8:$AK$39,2,FALSE),IF(W29="BD",VLOOKUP(V35,#REF!,2,FALSE),IF(W29="GD",VLOOKUP(V35,#REF!,2,FALSE))))))</f>
      </c>
      <c r="X35" s="61"/>
      <c r="Y35" s="63">
        <f>IF(Y29="","",IF(Y29="BS",VLOOKUP(X35,'14BS'!$AH$8:$AK$39,2,FALSE),IF(Y29="GS",VLOOKUP(X35,'14GS'!$AH$8:$AK$39,2,FALSE),IF(Y29="BD",VLOOKUP(X35,#REF!,2,FALSE),IF(Y29="GD",VLOOKUP(X35,#REF!,2,FALSE))))))</f>
      </c>
      <c r="Z35" s="61"/>
      <c r="AA35" s="63">
        <f>IF(AA29="","",IF(AA29="BS",VLOOKUP(Z35,'14BS'!$AH$8:$AK$39,2,FALSE),IF(AA29="GS",VLOOKUP(Z35,'14GS'!$AH$8:$AK$39,2,FALSE),IF(AA29="BD",VLOOKUP(Z35,#REF!,2,FALSE),IF(AA29="GD",VLOOKUP(Z35,#REF!,2,FALSE))))))</f>
      </c>
      <c r="AB35" s="61"/>
      <c r="AC35" s="63">
        <f>IF(AC29="","",IF(AC29="BS",VLOOKUP(AB35,'14BS'!$AH$8:$AK$39,2,FALSE),IF(AC29="GS",VLOOKUP(AB35,'14GS'!$AH$8:$AK$39,2,FALSE),IF(AC29="BD",VLOOKUP(AB35,#REF!,2,FALSE),IF(AC29="GD",VLOOKUP(AB35,#REF!,2,FALSE))))))</f>
      </c>
      <c r="AD35" s="61"/>
      <c r="AE35" s="63">
        <f>IF(AE29="","",IF(AE29="BS",VLOOKUP(AD35,'14BS'!$AH$8:$AK$39,2,FALSE),IF(AE29="GS",VLOOKUP(AD35,'14GS'!$AH$8:$AK$39,2,FALSE),IF(AE29="BD",VLOOKUP(AD35,#REF!,2,FALSE),IF(AE29="GD",VLOOKUP(AD35,#REF!,2,FALSE))))))</f>
      </c>
      <c r="AF35" s="61"/>
      <c r="AG35" s="63">
        <f>IF(AG29="","",IF(AG29="BS",VLOOKUP(AF35,'14BS'!$AH$8:$AK$39,2,FALSE),IF(AG29="GS",VLOOKUP(AF35,'14GS'!$AH$8:$AK$39,2,FALSE),IF(AG29="BD",VLOOKUP(AF35,#REF!,2,FALSE),IF(AG29="GD",VLOOKUP(AF35,#REF!,2,FALSE))))))</f>
      </c>
      <c r="AH35" s="61"/>
      <c r="AI35" s="63">
        <f>IF(AI29="","",IF(AI29="BS",VLOOKUP(AH35,'14BS'!$AH$8:$AK$39,2,FALSE),IF(AI29="GS",VLOOKUP(AH35,'14GS'!$AH$8:$AK$39,2,FALSE),IF(AI29="BD",VLOOKUP(AH35,#REF!,2,FALSE),IF(AI29="GD",VLOOKUP(AH35,#REF!,2,FALSE))))))</f>
      </c>
      <c r="AJ35" s="61"/>
      <c r="AK35" s="63">
        <f>IF(AK29="","",IF(AK29="BS",VLOOKUP(AJ35,'14BS'!$AH$8:$AK$39,2,FALSE),IF(AK29="GS",VLOOKUP(AJ35,'14GS'!$AH$8:$AK$39,2,FALSE),IF(AK29="BD",VLOOKUP(AJ35,#REF!,2,FALSE),IF(AK29="GD",VLOOKUP(AJ35,#REF!,2,FALSE))))))</f>
      </c>
      <c r="AL35" s="61"/>
      <c r="AM35" s="63">
        <f>IF(AM29="","",IF(AM29="BS",VLOOKUP(AL35,'14BS'!$AH$8:$AK$39,2,FALSE),IF(AM29="GS",VLOOKUP(AL35,'14GS'!$AH$8:$AK$39,2,FALSE),IF(AM29="BD",VLOOKUP(AL35,#REF!,2,FALSE),IF(AM29="GD",VLOOKUP(AL35,#REF!,2,FALSE))))))</f>
      </c>
      <c r="AN35" s="61"/>
      <c r="AO35" s="64">
        <f>IF(AO29="","",IF(AO29="BS",VLOOKUP(AN35,'14BS'!$AH$8:$AK$39,2,FALSE),IF(AO29="GS",VLOOKUP(AN35,'14GS'!$AH$8:$AK$39,2,FALSE),IF(AO29="BD",VLOOKUP(AN35,#REF!,2,FALSE),IF(AO29="GD",VLOOKUP(AN35,#REF!,2,FALSE))))))</f>
      </c>
    </row>
    <row r="36" spans="1:41" s="57" customFormat="1" ht="21" customHeight="1" thickBot="1">
      <c r="A36" s="67"/>
      <c r="B36" s="69"/>
      <c r="C36" s="70">
        <f>IF(C29="","",IF(C29="BD",VLOOKUP(B35,#REF!,5,FALSE),IF(C29="GD",VLOOKUP(B35,#REF!,5,FALSE),IF(OR(C29="BS",C29="GS"),""))))</f>
      </c>
      <c r="D36" s="68"/>
      <c r="E36" s="70">
        <f>IF(E29="","",IF(E29="BD",VLOOKUP(D35,#REF!,5,FALSE),IF(E29="GD",VLOOKUP(D35,#REF!,5,FALSE),IF(OR(E29="BS",E29="GS"),""))))</f>
      </c>
      <c r="F36" s="68"/>
      <c r="G36" s="70">
        <f>IF(G29="","",IF(G29="BD",VLOOKUP(F35,#REF!,5,FALSE),IF(G29="GD",VLOOKUP(F35,#REF!,5,FALSE),IF(OR(G29="BS",G29="GS"),""))))</f>
      </c>
      <c r="H36" s="68"/>
      <c r="I36" s="70">
        <f>IF(I29="","",IF(I29="BD",VLOOKUP(H35,#REF!,5,FALSE),IF(I29="GD",VLOOKUP(H35,#REF!,5,FALSE),IF(OR(I29="BS",I29="GS"),""))))</f>
      </c>
      <c r="J36" s="68"/>
      <c r="K36" s="70">
        <f>IF(K29="","",IF(K29="BD",VLOOKUP(J35,#REF!,5,FALSE),IF(K29="GD",VLOOKUP(J35,#REF!,5,FALSE),IF(OR(K29="BS",K29="GS"),""))))</f>
      </c>
      <c r="L36" s="68"/>
      <c r="M36" s="70">
        <f>IF(M29="","",IF(M29="BD",VLOOKUP(L35,#REF!,5,FALSE),IF(M29="GD",VLOOKUP(L35,#REF!,5,FALSE),IF(OR(M29="BS",M29="GS"),""))))</f>
      </c>
      <c r="N36" s="68"/>
      <c r="O36" s="70">
        <f>IF(O29="","",IF(O29="BD",VLOOKUP(N35,#REF!,5,FALSE),IF(O29="GD",VLOOKUP(N35,#REF!,5,FALSE),IF(OR(O29="BS",O29="GS"),""))))</f>
      </c>
      <c r="P36" s="68"/>
      <c r="Q36" s="70">
        <f>IF(Q29="","",IF(Q29="BD",VLOOKUP(P35,#REF!,5,FALSE),IF(Q29="GD",VLOOKUP(P35,#REF!,5,FALSE),IF(OR(Q29="BS",Q29="GS"),""))))</f>
      </c>
      <c r="R36" s="68"/>
      <c r="S36" s="70">
        <f>IF(S29="","",IF(S29="BD",VLOOKUP(R35,#REF!,5,FALSE),IF(S29="GD",VLOOKUP(R35,#REF!,5,FALSE),IF(OR(S29="BS",S29="GS"),""))))</f>
      </c>
      <c r="T36" s="68"/>
      <c r="U36" s="70">
        <f>IF(U29="","",IF(U29="BD",VLOOKUP(T35,#REF!,5,FALSE),IF(U29="GD",VLOOKUP(T35,#REF!,5,FALSE),IF(OR(U29="BS",U29="GS"),""))))</f>
      </c>
      <c r="V36" s="68"/>
      <c r="W36" s="70">
        <f>IF(W29="","",IF(W29="BD",VLOOKUP(V35,#REF!,5,FALSE),IF(W29="GD",VLOOKUP(V35,#REF!,5,FALSE),IF(OR(W29="BS",W29="GS"),""))))</f>
      </c>
      <c r="X36" s="68"/>
      <c r="Y36" s="70">
        <f>IF(Y29="","",IF(Y29="BD",VLOOKUP(X35,#REF!,5,FALSE),IF(Y29="GD",VLOOKUP(X35,#REF!,5,FALSE),IF(OR(Y29="BS",Y29="GS"),""))))</f>
      </c>
      <c r="Z36" s="68"/>
      <c r="AA36" s="70">
        <f>IF(AA29="","",IF(AA29="BD",VLOOKUP(Z35,#REF!,5,FALSE),IF(AA29="GD",VLOOKUP(Z35,#REF!,5,FALSE),IF(OR(AA29="BS",AA29="GS"),""))))</f>
      </c>
      <c r="AB36" s="68"/>
      <c r="AC36" s="70">
        <f>IF(AC29="","",IF(AC29="BD",VLOOKUP(AB35,#REF!,5,FALSE),IF(AC29="GD",VLOOKUP(AB35,#REF!,5,FALSE),IF(OR(AC29="BS",AC29="GS"),""))))</f>
      </c>
      <c r="AD36" s="68"/>
      <c r="AE36" s="70">
        <f>IF(AE29="","",IF(AE29="BD",VLOOKUP(AD35,#REF!,5,FALSE),IF(AE29="GD",VLOOKUP(AD35,#REF!,5,FALSE),IF(OR(AE29="BS",AE29="GS"),""))))</f>
      </c>
      <c r="AF36" s="68"/>
      <c r="AG36" s="70">
        <f>IF(AG29="","",IF(AG29="BD",VLOOKUP(AF35,#REF!,5,FALSE),IF(AG29="GD",VLOOKUP(AF35,#REF!,5,FALSE),IF(OR(AG29="BS",AG29="GS"),""))))</f>
      </c>
      <c r="AH36" s="68"/>
      <c r="AI36" s="70">
        <f>IF(AI29="","",IF(AI29="BD",VLOOKUP(AH35,#REF!,5,FALSE),IF(AI29="GD",VLOOKUP(AH35,#REF!,5,FALSE),IF(OR(AI29="BS",AI29="GS"),""))))</f>
      </c>
      <c r="AJ36" s="68"/>
      <c r="AK36" s="70">
        <f>IF(AK29="","",IF(AK29="BD",VLOOKUP(AJ35,#REF!,5,FALSE),IF(AK29="GD",VLOOKUP(AJ35,#REF!,5,FALSE),IF(OR(AK29="BS",AK29="GS"),""))))</f>
      </c>
      <c r="AL36" s="68"/>
      <c r="AM36" s="70">
        <f>IF(AM29="","",IF(AM29="BD",VLOOKUP(AL35,#REF!,5,FALSE),IF(AM29="GD",VLOOKUP(AL35,#REF!,5,FALSE),IF(OR(AM29="BS",AM29="GS"),""))))</f>
      </c>
      <c r="AN36" s="68"/>
      <c r="AO36" s="71">
        <f>IF(AO29="","",IF(AO29="BD",VLOOKUP(AN35,#REF!,5,FALSE),IF(AO29="GD",VLOOKUP(AN35,#REF!,5,FALSE),IF(OR(AO29="BS",AO29="GS"),""))))</f>
      </c>
    </row>
    <row r="37" spans="1:41" s="57" customFormat="1" ht="21" customHeight="1">
      <c r="A37" s="56" t="s">
        <v>6</v>
      </c>
      <c r="B37" s="84"/>
      <c r="C37" s="83">
        <f>IF(B37="","",LOOKUP(B37,{1,"BS";2,"GS";3,"BD";4,"GD"}))</f>
      </c>
      <c r="D37" s="84"/>
      <c r="E37" s="83">
        <f>IF(D37="","",LOOKUP(D37,{1,"BS";2,"GS";3,"BD";4,"GD"}))</f>
      </c>
      <c r="F37" s="84"/>
      <c r="G37" s="83">
        <f>IF(F37="","",LOOKUP(F37,{1,"BS";2,"GS";3,"BD";4,"GD"}))</f>
      </c>
      <c r="H37" s="84"/>
      <c r="I37" s="83">
        <f>IF(H37="","",LOOKUP(H37,{1,"BS";2,"GS";3,"BD";4,"GD"}))</f>
      </c>
      <c r="J37" s="84"/>
      <c r="K37" s="83">
        <f>IF(J37="","",LOOKUP(J37,{1,"BS";2,"GS";3,"BD";4,"GD"}))</f>
      </c>
      <c r="L37" s="84"/>
      <c r="M37" s="83">
        <f>IF(L37="","",LOOKUP(L37,{1,"BS";2,"GS";3,"BD";4,"GD"}))</f>
      </c>
      <c r="N37" s="84"/>
      <c r="O37" s="83">
        <f>IF(N37="","",LOOKUP(N37,{1,"BS";2,"GS";3,"BD";4,"GD"}))</f>
      </c>
      <c r="P37" s="84"/>
      <c r="Q37" s="83">
        <f>IF(P37="","",LOOKUP(P37,{1,"BS";2,"GS";3,"BD";4,"GD"}))</f>
      </c>
      <c r="R37" s="84"/>
      <c r="S37" s="83">
        <f>IF(R37="","",LOOKUP(R37,{1,"BS";2,"GS";3,"BD";4,"GD"}))</f>
      </c>
      <c r="T37" s="84"/>
      <c r="U37" s="83">
        <f>IF(T37="","",LOOKUP(T37,{1,"BS";2,"GS";3,"BD";4,"GD"}))</f>
      </c>
      <c r="V37" s="84"/>
      <c r="W37" s="83">
        <f>IF(V37="","",LOOKUP(V37,{1,"BS";2,"GS";3,"BD";4,"GD"}))</f>
      </c>
      <c r="X37" s="84"/>
      <c r="Y37" s="83">
        <f>IF(X37="","",LOOKUP(X37,{1,"BS";2,"GS";3,"BD";4,"GD"}))</f>
      </c>
      <c r="Z37" s="84"/>
      <c r="AA37" s="83">
        <f>IF(Z37="","",LOOKUP(Z37,{1,"BS";2,"GS";3,"BD";4,"GD"}))</f>
      </c>
      <c r="AB37" s="84"/>
      <c r="AC37" s="83">
        <f>IF(AB37="","",LOOKUP(AB37,{1,"BS";2,"GS";3,"BD";4,"GD"}))</f>
      </c>
      <c r="AD37" s="84"/>
      <c r="AE37" s="83">
        <f>IF(AD37="","",LOOKUP(AD37,{1,"BS";2,"GS";3,"BD";4,"GD"}))</f>
      </c>
      <c r="AF37" s="84"/>
      <c r="AG37" s="83">
        <f>IF(AF37="","",LOOKUP(AF37,{1,"BS";2,"GS";3,"BD";4,"GD"}))</f>
      </c>
      <c r="AH37" s="84"/>
      <c r="AI37" s="83">
        <f>IF(AH37="","",LOOKUP(AH37,{1,"BS";2,"GS";3,"BD";4,"GD"}))</f>
      </c>
      <c r="AJ37" s="84"/>
      <c r="AK37" s="83">
        <f>IF(AJ37="","",LOOKUP(AJ37,{1,"BS";2,"GS";3,"BD";4,"GD"}))</f>
      </c>
      <c r="AL37" s="84"/>
      <c r="AM37" s="83">
        <f>IF(AL37="","",LOOKUP(AL37,{1,"BS";2,"GS";3,"BD";4,"GD"}))</f>
      </c>
      <c r="AN37" s="86"/>
      <c r="AO37" s="87">
        <f>IF(AN37="","",LOOKUP(AN37,{1,"BS";2,"GS";3,"BD";4,"GD"}))</f>
      </c>
    </row>
    <row r="38" spans="1:41" s="57" customFormat="1" ht="21" customHeight="1">
      <c r="A38" s="58" t="s">
        <v>7</v>
      </c>
      <c r="B38" s="89"/>
      <c r="C38" s="90"/>
      <c r="D38" s="88"/>
      <c r="E38" s="90"/>
      <c r="F38" s="88"/>
      <c r="G38" s="90"/>
      <c r="H38" s="88"/>
      <c r="I38" s="90"/>
      <c r="J38" s="88"/>
      <c r="K38" s="90"/>
      <c r="L38" s="88"/>
      <c r="M38" s="90"/>
      <c r="N38" s="88"/>
      <c r="O38" s="90"/>
      <c r="P38" s="88"/>
      <c r="Q38" s="90"/>
      <c r="R38" s="88"/>
      <c r="S38" s="90"/>
      <c r="T38" s="88"/>
      <c r="U38" s="90"/>
      <c r="V38" s="88"/>
      <c r="W38" s="90"/>
      <c r="X38" s="88"/>
      <c r="Y38" s="90"/>
      <c r="Z38" s="88"/>
      <c r="AA38" s="90"/>
      <c r="AB38" s="88"/>
      <c r="AC38" s="90"/>
      <c r="AD38" s="88"/>
      <c r="AE38" s="90"/>
      <c r="AF38" s="88"/>
      <c r="AG38" s="90"/>
      <c r="AH38" s="88"/>
      <c r="AI38" s="90"/>
      <c r="AJ38" s="88"/>
      <c r="AK38" s="90"/>
      <c r="AL38" s="88"/>
      <c r="AM38" s="90"/>
      <c r="AN38" s="88"/>
      <c r="AO38" s="91"/>
    </row>
    <row r="39" spans="1:41" s="57" customFormat="1" ht="21" customHeight="1">
      <c r="A39" s="59"/>
      <c r="B39" s="182"/>
      <c r="C39" s="183"/>
      <c r="D39" s="184"/>
      <c r="E39" s="183"/>
      <c r="F39" s="184"/>
      <c r="G39" s="183"/>
      <c r="H39" s="184"/>
      <c r="I39" s="183"/>
      <c r="J39" s="184"/>
      <c r="K39" s="183"/>
      <c r="L39" s="184"/>
      <c r="M39" s="183"/>
      <c r="N39" s="184"/>
      <c r="O39" s="183"/>
      <c r="P39" s="184"/>
      <c r="Q39" s="183"/>
      <c r="R39" s="184"/>
      <c r="S39" s="183"/>
      <c r="T39" s="184"/>
      <c r="U39" s="183"/>
      <c r="V39" s="184"/>
      <c r="W39" s="183"/>
      <c r="X39" s="184"/>
      <c r="Y39" s="183"/>
      <c r="Z39" s="184"/>
      <c r="AA39" s="183"/>
      <c r="AB39" s="184"/>
      <c r="AC39" s="183"/>
      <c r="AD39" s="184"/>
      <c r="AE39" s="183"/>
      <c r="AF39" s="184"/>
      <c r="AG39" s="183"/>
      <c r="AH39" s="184"/>
      <c r="AI39" s="183"/>
      <c r="AJ39" s="184"/>
      <c r="AK39" s="183"/>
      <c r="AL39" s="184"/>
      <c r="AM39" s="183"/>
      <c r="AN39" s="184"/>
      <c r="AO39" s="185"/>
    </row>
    <row r="40" spans="1:41" s="57" customFormat="1" ht="21" customHeight="1">
      <c r="A40" s="60"/>
      <c r="B40" s="62"/>
      <c r="C40" s="63">
        <f>IF(C37="","",IF(C37="BD",VLOOKUP(B40,#REF!,2,FALSE),IF(C37="GD",VLOOKUP(B40,#REF!,2,FALSE),IF(OR(C37="BS",C37="GS"),""))))</f>
      </c>
      <c r="D40" s="61"/>
      <c r="E40" s="63">
        <f>IF(E37="","",IF(E37="BD",VLOOKUP(D40,#REF!,2,FALSE),IF(E37="GD",VLOOKUP(D40,#REF!,2,FALSE),IF(OR(E37="BS",E37="GS"),""))))</f>
      </c>
      <c r="F40" s="61"/>
      <c r="G40" s="63">
        <f>IF(G37="","",IF(G37="BD",VLOOKUP(F40,#REF!,2,FALSE),IF(G37="GD",VLOOKUP(F40,#REF!,2,FALSE),IF(OR(G37="BS",G37="GS"),""))))</f>
      </c>
      <c r="H40" s="61"/>
      <c r="I40" s="63">
        <f>IF(I37="","",IF(I37="BD",VLOOKUP(H40,#REF!,2,FALSE),IF(I37="GD",VLOOKUP(H40,#REF!,2,FALSE),IF(OR(I37="BS",I37="GS"),""))))</f>
      </c>
      <c r="J40" s="61"/>
      <c r="K40" s="63">
        <f>IF(K37="","",IF(K37="BD",VLOOKUP(J40,#REF!,2,FALSE),IF(K37="GD",VLOOKUP(J40,#REF!,2,FALSE),IF(OR(K37="BS",K37="GS"),""))))</f>
      </c>
      <c r="L40" s="61"/>
      <c r="M40" s="63">
        <f>IF(M37="","",IF(M37="BD",VLOOKUP(L40,#REF!,2,FALSE),IF(M37="GD",VLOOKUP(L40,#REF!,2,FALSE),IF(OR(M37="BS",M37="GS"),""))))</f>
      </c>
      <c r="N40" s="61"/>
      <c r="O40" s="63">
        <f>IF(O37="","",IF(O37="BD",VLOOKUP(N40,#REF!,2,FALSE),IF(O37="GD",VLOOKUP(N40,#REF!,2,FALSE),IF(OR(O37="BS",O37="GS"),""))))</f>
      </c>
      <c r="P40" s="61"/>
      <c r="Q40" s="63">
        <f>IF(Q37="","",IF(Q37="BD",VLOOKUP(P40,#REF!,2,FALSE),IF(Q37="GD",VLOOKUP(P40,#REF!,2,FALSE),IF(OR(Q37="BS",Q37="GS"),""))))</f>
      </c>
      <c r="R40" s="61"/>
      <c r="S40" s="63">
        <f>IF(S37="","",IF(S37="BD",VLOOKUP(R40,#REF!,2,FALSE),IF(S37="GD",VLOOKUP(R40,#REF!,2,FALSE),IF(OR(S37="BS",S37="GS"),""))))</f>
      </c>
      <c r="T40" s="61"/>
      <c r="U40" s="63">
        <f>IF(U37="","",IF(U37="BD",VLOOKUP(T40,#REF!,2,FALSE),IF(U37="GD",VLOOKUP(T40,#REF!,2,FALSE),IF(OR(U37="BS",U37="GS"),""))))</f>
      </c>
      <c r="V40" s="61"/>
      <c r="W40" s="63">
        <f>IF(W37="","",IF(W37="BD",VLOOKUP(V40,#REF!,2,FALSE),IF(W37="GD",VLOOKUP(V40,#REF!,2,FALSE),IF(OR(W37="BS",W37="GS"),""))))</f>
      </c>
      <c r="X40" s="61"/>
      <c r="Y40" s="63">
        <f>IF(Y37="","",IF(Y37="BD",VLOOKUP(X40,#REF!,2,FALSE),IF(Y37="GD",VLOOKUP(X40,#REF!,2,FALSE),IF(OR(Y37="BS",Y37="GS"),""))))</f>
      </c>
      <c r="Z40" s="61"/>
      <c r="AA40" s="63">
        <f>IF(AA37="","",IF(AA37="BD",VLOOKUP(Z40,#REF!,2,FALSE),IF(AA37="GD",VLOOKUP(Z40,#REF!,2,FALSE),IF(OR(AA37="BS",AA37="GS"),""))))</f>
      </c>
      <c r="AB40" s="61"/>
      <c r="AC40" s="63">
        <f>IF(AC37="","",IF(AC37="BD",VLOOKUP(AB40,#REF!,2,FALSE),IF(AC37="GD",VLOOKUP(AB40,#REF!,2,FALSE),IF(OR(AC37="BS",AC37="GS"),""))))</f>
      </c>
      <c r="AD40" s="61"/>
      <c r="AE40" s="63">
        <f>IF(AE37="","",IF(AE37="BD",VLOOKUP(AD40,#REF!,2,FALSE),IF(AE37="GD",VLOOKUP(AD40,#REF!,2,FALSE),IF(OR(AE37="BS",AE37="GS"),""))))</f>
      </c>
      <c r="AF40" s="61"/>
      <c r="AG40" s="63">
        <f>IF(AG37="","",IF(AG37="BD",VLOOKUP(AF40,#REF!,2,FALSE),IF(AG37="GD",VLOOKUP(AF40,#REF!,2,FALSE),IF(OR(AG37="BS",AG37="GS"),""))))</f>
      </c>
      <c r="AH40" s="61"/>
      <c r="AI40" s="63">
        <f>IF(AI37="","",IF(AI37="BD",VLOOKUP(AH40,#REF!,2,FALSE),IF(AI37="GD",VLOOKUP(AH40,#REF!,2,FALSE),IF(OR(AI37="BS",AI37="GS"),""))))</f>
      </c>
      <c r="AJ40" s="61"/>
      <c r="AK40" s="63">
        <f>IF(AK37="","",IF(AK37="BD",VLOOKUP(AJ40,#REF!,2,FALSE),IF(AK37="GD",VLOOKUP(AJ40,#REF!,2,FALSE),IF(OR(AK37="BS",AK37="GS"),""))))</f>
      </c>
      <c r="AL40" s="61"/>
      <c r="AM40" s="63">
        <f>IF(AM37="","",IF(AM37="BD",VLOOKUP(AL40,#REF!,2,FALSE),IF(AM37="GD",VLOOKUP(AL40,#REF!,2,FALSE),IF(OR(AM37="BS",AM37="GS"),""))))</f>
      </c>
      <c r="AN40" s="61"/>
      <c r="AO40" s="64">
        <f>IF(AO37="","",IF(AO37="BD",VLOOKUP(AN40,#REF!,2,FALSE),IF(AO37="GD",VLOOKUP(AN40,#REF!,2,FALSE),IF(OR(AO37="BS",AO37="GS"),""))))</f>
      </c>
    </row>
    <row r="41" spans="1:41" s="57" customFormat="1" ht="21" customHeight="1">
      <c r="A41" s="60"/>
      <c r="B41" s="62"/>
      <c r="C41" s="63">
        <f>IF(C37="","",IF(C37="BD",VLOOKUP(B40,#REF!,5,FALSE),IF(C37="GD",VLOOKUP(B40,#REF!,5,FALSE),IF(C37="BS",VLOOKUP(B41,'14BS'!$AH$8:$AK$39,2,FALSE),IF(C37="GS",VLOOKUP(B41,'14GS'!$AH$8:$AK$39,2,FALSE))))))</f>
      </c>
      <c r="D41" s="61"/>
      <c r="E41" s="63">
        <f>IF(E37="","",IF(E37="BD",VLOOKUP(D40,#REF!,5,FALSE),IF(E37="GD",VLOOKUP(D40,#REF!,5,FALSE),IF(E37="BS",VLOOKUP(D41,'14BS'!$AH$8:$AK$39,2,FALSE),IF(E37="GS",VLOOKUP(D41,'14GS'!$AH$8:$AK$39,2,FALSE))))))</f>
      </c>
      <c r="F41" s="61"/>
      <c r="G41" s="63">
        <f>IF(G37="","",IF(G37="BD",VLOOKUP(F40,#REF!,5,FALSE),IF(G37="GD",VLOOKUP(F40,#REF!,5,FALSE),IF(G37="BS",VLOOKUP(F41,'14BS'!$AH$8:$AK$39,2,FALSE),IF(G37="GS",VLOOKUP(F41,'14GS'!$AH$8:$AK$39,2,FALSE))))))</f>
      </c>
      <c r="H41" s="61"/>
      <c r="I41" s="63">
        <f>IF(I37="","",IF(I37="BD",VLOOKUP(H40,#REF!,5,FALSE),IF(I37="GD",VLOOKUP(H40,#REF!,5,FALSE),IF(I37="BS",VLOOKUP(H41,'14BS'!$AH$8:$AK$39,2,FALSE),IF(I37="GS",VLOOKUP(H41,'14GS'!$AH$8:$AK$39,2,FALSE))))))</f>
      </c>
      <c r="J41" s="61"/>
      <c r="K41" s="63">
        <f>IF(K37="","",IF(K37="BD",VLOOKUP(J40,#REF!,5,FALSE),IF(K37="GD",VLOOKUP(J40,#REF!,5,FALSE),IF(K37="BS",VLOOKUP(J41,'14BS'!$AH$8:$AK$39,2,FALSE),IF(K37="GS",VLOOKUP(J41,'14GS'!$AH$8:$AK$39,2,FALSE))))))</f>
      </c>
      <c r="L41" s="61"/>
      <c r="M41" s="63">
        <f>IF(M37="","",IF(M37="BD",VLOOKUP(L40,#REF!,5,FALSE),IF(M37="GD",VLOOKUP(L40,#REF!,5,FALSE),IF(M37="BS",VLOOKUP(L41,'14BS'!$AH$8:$AK$39,2,FALSE),IF(M37="GS",VLOOKUP(L41,'14GS'!$AH$8:$AK$39,2,FALSE))))))</f>
      </c>
      <c r="N41" s="61"/>
      <c r="O41" s="63">
        <f>IF(O37="","",IF(O37="BD",VLOOKUP(N40,#REF!,5,FALSE),IF(O37="GD",VLOOKUP(N40,#REF!,5,FALSE),IF(O37="BS",VLOOKUP(N41,'14BS'!$AH$8:$AK$39,2,FALSE),IF(O37="GS",VLOOKUP(N41,'14GS'!$AH$8:$AK$39,2,FALSE))))))</f>
      </c>
      <c r="P41" s="61"/>
      <c r="Q41" s="63">
        <f>IF(Q37="","",IF(Q37="BD",VLOOKUP(P40,#REF!,5,FALSE),IF(Q37="GD",VLOOKUP(P40,#REF!,5,FALSE),IF(Q37="BS",VLOOKUP(P41,'14BS'!$AH$8:$AK$39,2,FALSE),IF(Q37="GS",VLOOKUP(P41,'14GS'!$AH$8:$AK$39,2,FALSE))))))</f>
      </c>
      <c r="R41" s="61"/>
      <c r="S41" s="63">
        <f>IF(S37="","",IF(S37="BD",VLOOKUP(R40,#REF!,5,FALSE),IF(S37="GD",VLOOKUP(R40,#REF!,5,FALSE),IF(S37="BS",VLOOKUP(R41,'14BS'!$AH$8:$AK$39,2,FALSE),IF(S37="GS",VLOOKUP(R41,'14GS'!$AH$8:$AK$39,2,FALSE))))))</f>
      </c>
      <c r="T41" s="61"/>
      <c r="U41" s="63">
        <f>IF(U37="","",IF(U37="BD",VLOOKUP(T40,#REF!,5,FALSE),IF(U37="GD",VLOOKUP(T40,#REF!,5,FALSE),IF(U37="BS",VLOOKUP(T41,'14BS'!$AH$8:$AK$39,2,FALSE),IF(U37="GS",VLOOKUP(T41,'14GS'!$AH$8:$AK$39,2,FALSE))))))</f>
      </c>
      <c r="V41" s="61"/>
      <c r="W41" s="63">
        <f>IF(W37="","",IF(W37="BD",VLOOKUP(V40,#REF!,5,FALSE),IF(W37="GD",VLOOKUP(V40,#REF!,5,FALSE),IF(W37="BS",VLOOKUP(V41,'14BS'!$AH$8:$AK$39,2,FALSE),IF(W37="GS",VLOOKUP(V41,'14GS'!$AH$8:$AK$39,2,FALSE))))))</f>
      </c>
      <c r="X41" s="61"/>
      <c r="Y41" s="63">
        <f>IF(Y37="","",IF(Y37="BD",VLOOKUP(X40,#REF!,5,FALSE),IF(Y37="GD",VLOOKUP(X40,#REF!,5,FALSE),IF(Y37="BS",VLOOKUP(X41,'14BS'!$AH$8:$AK$39,2,FALSE),IF(Y37="GS",VLOOKUP(X41,'14GS'!$AH$8:$AK$39,2,FALSE))))))</f>
      </c>
      <c r="Z41" s="61"/>
      <c r="AA41" s="63">
        <f>IF(AA37="","",IF(AA37="BD",VLOOKUP(Z40,#REF!,5,FALSE),IF(AA37="GD",VLOOKUP(Z40,#REF!,5,FALSE),IF(AA37="BS",VLOOKUP(Z41,'14BS'!$AH$8:$AK$39,2,FALSE),IF(AA37="GS",VLOOKUP(Z41,'14GS'!$AH$8:$AK$39,2,FALSE))))))</f>
      </c>
      <c r="AB41" s="61"/>
      <c r="AC41" s="63">
        <f>IF(AC37="","",IF(AC37="BD",VLOOKUP(AB40,#REF!,5,FALSE),IF(AC37="GD",VLOOKUP(AB40,#REF!,5,FALSE),IF(AC37="BS",VLOOKUP(AB41,'14BS'!$AH$8:$AK$39,2,FALSE),IF(AC37="GS",VLOOKUP(AB41,'14GS'!$AH$8:$AK$39,2,FALSE))))))</f>
      </c>
      <c r="AD41" s="61"/>
      <c r="AE41" s="63">
        <f>IF(AE37="","",IF(AE37="BD",VLOOKUP(AD40,#REF!,5,FALSE),IF(AE37="GD",VLOOKUP(AD40,#REF!,5,FALSE),IF(AE37="BS",VLOOKUP(AD41,'14BS'!$AH$8:$AK$39,2,FALSE),IF(AE37="GS",VLOOKUP(AD41,'14GS'!$AH$8:$AK$39,2,FALSE))))))</f>
      </c>
      <c r="AF41" s="61"/>
      <c r="AG41" s="63">
        <f>IF(AG37="","",IF(AG37="BD",VLOOKUP(AF40,#REF!,5,FALSE),IF(AG37="GD",VLOOKUP(AF40,#REF!,5,FALSE),IF(AG37="BS",VLOOKUP(AF41,'14BS'!$AH$8:$AK$39,2,FALSE),IF(AG37="GS",VLOOKUP(AF41,'14GS'!$AH$8:$AK$39,2,FALSE))))))</f>
      </c>
      <c r="AH41" s="61"/>
      <c r="AI41" s="63">
        <f>IF(AI37="","",IF(AI37="BD",VLOOKUP(AH40,#REF!,5,FALSE),IF(AI37="GD",VLOOKUP(AH40,#REF!,5,FALSE),IF(AI37="BS",VLOOKUP(AH41,'14BS'!$AH$8:$AK$39,2,FALSE),IF(AI37="GS",VLOOKUP(AH41,'14GS'!$AH$8:$AK$39,2,FALSE))))))</f>
      </c>
      <c r="AJ41" s="61"/>
      <c r="AK41" s="63">
        <f>IF(AK37="","",IF(AK37="BD",VLOOKUP(AJ40,#REF!,5,FALSE),IF(AK37="GD",VLOOKUP(AJ40,#REF!,5,FALSE),IF(AK37="BS",VLOOKUP(AJ41,'14BS'!$AH$8:$AK$39,2,FALSE),IF(AK37="GS",VLOOKUP(AJ41,'14GS'!$AH$8:$AK$39,2,FALSE))))))</f>
      </c>
      <c r="AL41" s="61"/>
      <c r="AM41" s="63">
        <f>IF(AM37="","",IF(AM37="BD",VLOOKUP(AL40,#REF!,5,FALSE),IF(AM37="GD",VLOOKUP(AL40,#REF!,5,FALSE),IF(AM37="BS",VLOOKUP(AL41,'14BS'!$AH$8:$AK$39,2,FALSE),IF(AM37="GS",VLOOKUP(AL41,'14GS'!$AH$8:$AK$39,2,FALSE))))))</f>
      </c>
      <c r="AN41" s="61"/>
      <c r="AO41" s="64">
        <f>IF(AO37="","",IF(AO37="BD",VLOOKUP(AN40,#REF!,5,FALSE),IF(AO37="GD",VLOOKUP(AN40,#REF!,5,FALSE),IF(AO37="BS",VLOOKUP(AN41,'14BS'!$AH$8:$AK$39,2,FALSE),IF(AO37="GS",VLOOKUP(AN41,'14GS'!$AH$8:$AK$39,2,FALSE))))))</f>
      </c>
    </row>
    <row r="42" spans="1:41" s="57" customFormat="1" ht="21" customHeight="1">
      <c r="A42" s="59"/>
      <c r="B42" s="186" t="s">
        <v>19</v>
      </c>
      <c r="C42" s="187"/>
      <c r="D42" s="188" t="s">
        <v>14</v>
      </c>
      <c r="E42" s="187"/>
      <c r="F42" s="188" t="s">
        <v>14</v>
      </c>
      <c r="G42" s="187"/>
      <c r="H42" s="188" t="s">
        <v>14</v>
      </c>
      <c r="I42" s="187"/>
      <c r="J42" s="188" t="s">
        <v>14</v>
      </c>
      <c r="K42" s="187"/>
      <c r="L42" s="188" t="s">
        <v>14</v>
      </c>
      <c r="M42" s="187"/>
      <c r="N42" s="188" t="s">
        <v>14</v>
      </c>
      <c r="O42" s="187"/>
      <c r="P42" s="188" t="s">
        <v>14</v>
      </c>
      <c r="Q42" s="187"/>
      <c r="R42" s="188" t="s">
        <v>14</v>
      </c>
      <c r="S42" s="187"/>
      <c r="T42" s="188" t="s">
        <v>14</v>
      </c>
      <c r="U42" s="187"/>
      <c r="V42" s="188" t="s">
        <v>14</v>
      </c>
      <c r="W42" s="187"/>
      <c r="X42" s="188" t="s">
        <v>14</v>
      </c>
      <c r="Y42" s="187"/>
      <c r="Z42" s="188" t="s">
        <v>14</v>
      </c>
      <c r="AA42" s="187"/>
      <c r="AB42" s="188" t="s">
        <v>14</v>
      </c>
      <c r="AC42" s="187"/>
      <c r="AD42" s="188" t="s">
        <v>14</v>
      </c>
      <c r="AE42" s="187"/>
      <c r="AF42" s="188" t="s">
        <v>14</v>
      </c>
      <c r="AG42" s="187"/>
      <c r="AH42" s="188" t="s">
        <v>14</v>
      </c>
      <c r="AI42" s="187"/>
      <c r="AJ42" s="188" t="s">
        <v>14</v>
      </c>
      <c r="AK42" s="187"/>
      <c r="AL42" s="188" t="s">
        <v>14</v>
      </c>
      <c r="AM42" s="187"/>
      <c r="AN42" s="188" t="s">
        <v>14</v>
      </c>
      <c r="AO42" s="189"/>
    </row>
    <row r="43" spans="1:41" s="57" customFormat="1" ht="21" customHeight="1">
      <c r="A43" s="60"/>
      <c r="B43" s="62"/>
      <c r="C43" s="63">
        <f>IF(C37="","",IF(C37="BS",VLOOKUP(B43,'14BS'!$AH$8:$AK$39,2,FALSE),IF(C37="GS",VLOOKUP(B43,'14GS'!$AH$8:$AK$39,2,FALSE),IF(C37="BD",VLOOKUP(B43,#REF!,2,FALSE),IF(C37="GD",VLOOKUP(B43,#REF!,2,FALSE))))))</f>
      </c>
      <c r="D43" s="61"/>
      <c r="E43" s="63">
        <f>IF(E37="","",IF(E37="BS",VLOOKUP(D43,'14BS'!$AH$8:$AK$39,2,FALSE),IF(E37="GS",VLOOKUP(D43,'14GS'!$AH$8:$AK$39,2,FALSE),IF(E37="BD",VLOOKUP(D43,#REF!,2,FALSE),IF(E37="GD",VLOOKUP(D43,#REF!,2,FALSE))))))</f>
      </c>
      <c r="F43" s="61"/>
      <c r="G43" s="63">
        <f>IF(G37="","",IF(G37="BS",VLOOKUP(F43,'14BS'!$AH$8:$AK$39,2,FALSE),IF(G37="GS",VLOOKUP(F43,'14GS'!$AH$8:$AK$39,2,FALSE),IF(G37="BD",VLOOKUP(F43,#REF!,2,FALSE),IF(G37="GD",VLOOKUP(F43,#REF!,2,FALSE))))))</f>
      </c>
      <c r="H43" s="61"/>
      <c r="I43" s="63">
        <f>IF(I37="","",IF(I37="BS",VLOOKUP(H43,'14BS'!$AH$8:$AK$39,2,FALSE),IF(I37="GS",VLOOKUP(H43,'14GS'!$AH$8:$AK$39,2,FALSE),IF(I37="BD",VLOOKUP(H43,#REF!,2,FALSE),IF(I37="GD",VLOOKUP(H43,#REF!,2,FALSE))))))</f>
      </c>
      <c r="J43" s="61"/>
      <c r="K43" s="63">
        <f>IF(K37="","",IF(K37="BS",VLOOKUP(J43,'14BS'!$AH$8:$AK$39,2,FALSE),IF(K37="GS",VLOOKUP(J43,'14GS'!$AH$8:$AK$39,2,FALSE),IF(K37="BD",VLOOKUP(J43,#REF!,2,FALSE),IF(K37="GD",VLOOKUP(J43,#REF!,2,FALSE))))))</f>
      </c>
      <c r="L43" s="61"/>
      <c r="M43" s="63">
        <f>IF(M37="","",IF(M37="BS",VLOOKUP(L43,'14BS'!$AH$8:$AK$39,2,FALSE),IF(M37="GS",VLOOKUP(L43,'14GS'!$AH$8:$AK$39,2,FALSE),IF(M37="BD",VLOOKUP(L43,#REF!,2,FALSE),IF(M37="GD",VLOOKUP(L43,#REF!,2,FALSE))))))</f>
      </c>
      <c r="N43" s="61"/>
      <c r="O43" s="63">
        <f>IF(O37="","",IF(O37="BS",VLOOKUP(N43,'14BS'!$AH$8:$AK$39,2,FALSE),IF(O37="GS",VLOOKUP(N43,'14GS'!$AH$8:$AK$39,2,FALSE),IF(O37="BD",VLOOKUP(N43,#REF!,2,FALSE),IF(O37="GD",VLOOKUP(N43,#REF!,2,FALSE))))))</f>
      </c>
      <c r="P43" s="61"/>
      <c r="Q43" s="63">
        <f>IF(Q37="","",IF(Q37="BS",VLOOKUP(P43,'14BS'!$AH$8:$AK$39,2,FALSE),IF(Q37="GS",VLOOKUP(P43,'14GS'!$AH$8:$AK$39,2,FALSE),IF(Q37="BD",VLOOKUP(P43,#REF!,2,FALSE),IF(Q37="GD",VLOOKUP(P43,#REF!,2,FALSE))))))</f>
      </c>
      <c r="R43" s="61"/>
      <c r="S43" s="63">
        <f>IF(S37="","",IF(S37="BS",VLOOKUP(R43,'14BS'!$AH$8:$AK$39,2,FALSE),IF(S37="GS",VLOOKUP(R43,'14GS'!$AH$8:$AK$39,2,FALSE),IF(S37="BD",VLOOKUP(R43,#REF!,2,FALSE),IF(S37="GD",VLOOKUP(R43,#REF!,2,FALSE))))))</f>
      </c>
      <c r="T43" s="61"/>
      <c r="U43" s="63">
        <f>IF(U37="","",IF(U37="BS",VLOOKUP(T43,'14BS'!$AH$8:$AK$39,2,FALSE),IF(U37="GS",VLOOKUP(T43,'14GS'!$AH$8:$AK$39,2,FALSE),IF(U37="BD",VLOOKUP(T43,#REF!,2,FALSE),IF(U37="GD",VLOOKUP(T43,#REF!,2,FALSE))))))</f>
      </c>
      <c r="V43" s="61"/>
      <c r="W43" s="63">
        <f>IF(W37="","",IF(W37="BS",VLOOKUP(V43,'14BS'!$AH$8:$AK$39,2,FALSE),IF(W37="GS",VLOOKUP(V43,'14GS'!$AH$8:$AK$39,2,FALSE),IF(W37="BD",VLOOKUP(V43,#REF!,2,FALSE),IF(W37="GD",VLOOKUP(V43,#REF!,2,FALSE))))))</f>
      </c>
      <c r="X43" s="61"/>
      <c r="Y43" s="63">
        <f>IF(Y37="","",IF(Y37="BS",VLOOKUP(X43,'14BS'!$AH$8:$AK$39,2,FALSE),IF(Y37="GS",VLOOKUP(X43,'14GS'!$AH$8:$AK$39,2,FALSE),IF(Y37="BD",VLOOKUP(X43,#REF!,2,FALSE),IF(Y37="GD",VLOOKUP(X43,#REF!,2,FALSE))))))</f>
      </c>
      <c r="Z43" s="61"/>
      <c r="AA43" s="63">
        <f>IF(AA37="","",IF(AA37="BS",VLOOKUP(Z43,'14BS'!$AH$8:$AK$39,2,FALSE),IF(AA37="GS",VLOOKUP(Z43,'14GS'!$AH$8:$AK$39,2,FALSE),IF(AA37="BD",VLOOKUP(Z43,#REF!,2,FALSE),IF(AA37="GD",VLOOKUP(Z43,#REF!,2,FALSE))))))</f>
      </c>
      <c r="AB43" s="61"/>
      <c r="AC43" s="63">
        <f>IF(AC37="","",IF(AC37="BS",VLOOKUP(AB43,'14BS'!$AH$8:$AK$39,2,FALSE),IF(AC37="GS",VLOOKUP(AB43,'14GS'!$AH$8:$AK$39,2,FALSE),IF(AC37="BD",VLOOKUP(AB43,#REF!,2,FALSE),IF(AC37="GD",VLOOKUP(AB43,#REF!,2,FALSE))))))</f>
      </c>
      <c r="AD43" s="61"/>
      <c r="AE43" s="63">
        <f>IF(AE37="","",IF(AE37="BS",VLOOKUP(AD43,'14BS'!$AH$8:$AK$39,2,FALSE),IF(AE37="GS",VLOOKUP(AD43,'14GS'!$AH$8:$AK$39,2,FALSE),IF(AE37="BD",VLOOKUP(AD43,#REF!,2,FALSE),IF(AE37="GD",VLOOKUP(AD43,#REF!,2,FALSE))))))</f>
      </c>
      <c r="AF43" s="61"/>
      <c r="AG43" s="63">
        <f>IF(AG37="","",IF(AG37="BS",VLOOKUP(AF43,'14BS'!$AH$8:$AK$39,2,FALSE),IF(AG37="GS",VLOOKUP(AF43,'14GS'!$AH$8:$AK$39,2,FALSE),IF(AG37="BD",VLOOKUP(AF43,#REF!,2,FALSE),IF(AG37="GD",VLOOKUP(AF43,#REF!,2,FALSE))))))</f>
      </c>
      <c r="AH43" s="61"/>
      <c r="AI43" s="63">
        <f>IF(AI37="","",IF(AI37="BS",VLOOKUP(AH43,'14BS'!$AH$8:$AK$39,2,FALSE),IF(AI37="GS",VLOOKUP(AH43,'14GS'!$AH$8:$AK$39,2,FALSE),IF(AI37="BD",VLOOKUP(AH43,#REF!,2,FALSE),IF(AI37="GD",VLOOKUP(AH43,#REF!,2,FALSE))))))</f>
      </c>
      <c r="AJ43" s="61"/>
      <c r="AK43" s="63">
        <f>IF(AK37="","",IF(AK37="BS",VLOOKUP(AJ43,'14BS'!$AH$8:$AK$39,2,FALSE),IF(AK37="GS",VLOOKUP(AJ43,'14GS'!$AH$8:$AK$39,2,FALSE),IF(AK37="BD",VLOOKUP(AJ43,#REF!,2,FALSE),IF(AK37="GD",VLOOKUP(AJ43,#REF!,2,FALSE))))))</f>
      </c>
      <c r="AL43" s="61"/>
      <c r="AM43" s="63">
        <f>IF(AM37="","",IF(AM37="BS",VLOOKUP(AL43,'14BS'!$AH$8:$AK$39,2,FALSE),IF(AM37="GS",VLOOKUP(AL43,'14GS'!$AH$8:$AK$39,2,FALSE),IF(AM37="BD",VLOOKUP(AL43,#REF!,2,FALSE),IF(AM37="GD",VLOOKUP(AL43,#REF!,2,FALSE))))))</f>
      </c>
      <c r="AN43" s="61"/>
      <c r="AO43" s="64">
        <f>IF(AO37="","",IF(AO37="BS",VLOOKUP(AN43,'14BS'!$AH$8:$AK$39,2,FALSE),IF(AO37="GS",VLOOKUP(AN43,'14GS'!$AH$8:$AK$39,2,FALSE),IF(AO37="BD",VLOOKUP(AN43,#REF!,2,FALSE),IF(AO37="GD",VLOOKUP(AN43,#REF!,2,FALSE))))))</f>
      </c>
    </row>
    <row r="44" spans="1:41" s="57" customFormat="1" ht="21" customHeight="1" thickBot="1">
      <c r="A44" s="67"/>
      <c r="B44" s="69"/>
      <c r="C44" s="70">
        <f>IF(C37="","",IF(C37="BD",VLOOKUP(B43,#REF!,5,FALSE),IF(C37="GD",VLOOKUP(B43,#REF!,5,FALSE),IF(OR(C37="BS",C37="GS"),""))))</f>
      </c>
      <c r="D44" s="68"/>
      <c r="E44" s="70">
        <f>IF(E37="","",IF(E37="BD",VLOOKUP(D43,#REF!,5,FALSE),IF(E37="GD",VLOOKUP(D43,#REF!,5,FALSE),IF(OR(E37="BS",E37="GS"),""))))</f>
      </c>
      <c r="F44" s="68"/>
      <c r="G44" s="70">
        <f>IF(G37="","",IF(G37="BD",VLOOKUP(F43,#REF!,5,FALSE),IF(G37="GD",VLOOKUP(F43,#REF!,5,FALSE),IF(OR(G37="BS",G37="GS"),""))))</f>
      </c>
      <c r="H44" s="68"/>
      <c r="I44" s="70">
        <f>IF(I37="","",IF(I37="BD",VLOOKUP(H43,#REF!,5,FALSE),IF(I37="GD",VLOOKUP(H43,#REF!,5,FALSE),IF(OR(I37="BS",I37="GS"),""))))</f>
      </c>
      <c r="J44" s="68"/>
      <c r="K44" s="70">
        <f>IF(K37="","",IF(K37="BD",VLOOKUP(J43,#REF!,5,FALSE),IF(K37="GD",VLOOKUP(J43,#REF!,5,FALSE),IF(OR(K37="BS",K37="GS"),""))))</f>
      </c>
      <c r="L44" s="68"/>
      <c r="M44" s="70">
        <f>IF(M37="","",IF(M37="BD",VLOOKUP(L43,#REF!,5,FALSE),IF(M37="GD",VLOOKUP(L43,#REF!,5,FALSE),IF(OR(M37="BS",M37="GS"),""))))</f>
      </c>
      <c r="N44" s="68"/>
      <c r="O44" s="70">
        <f>IF(O37="","",IF(O37="BD",VLOOKUP(N43,#REF!,5,FALSE),IF(O37="GD",VLOOKUP(N43,#REF!,5,FALSE),IF(OR(O37="BS",O37="GS"),""))))</f>
      </c>
      <c r="P44" s="68"/>
      <c r="Q44" s="70">
        <f>IF(Q37="","",IF(Q37="BD",VLOOKUP(P43,#REF!,5,FALSE),IF(Q37="GD",VLOOKUP(P43,#REF!,5,FALSE),IF(OR(Q37="BS",Q37="GS"),""))))</f>
      </c>
      <c r="R44" s="68"/>
      <c r="S44" s="70">
        <f>IF(S37="","",IF(S37="BD",VLOOKUP(R43,#REF!,5,FALSE),IF(S37="GD",VLOOKUP(R43,#REF!,5,FALSE),IF(OR(S37="BS",S37="GS"),""))))</f>
      </c>
      <c r="T44" s="68"/>
      <c r="U44" s="70">
        <f>IF(U37="","",IF(U37="BD",VLOOKUP(T43,#REF!,5,FALSE),IF(U37="GD",VLOOKUP(T43,#REF!,5,FALSE),IF(OR(U37="BS",U37="GS"),""))))</f>
      </c>
      <c r="V44" s="68"/>
      <c r="W44" s="70">
        <f>IF(W37="","",IF(W37="BD",VLOOKUP(V43,#REF!,5,FALSE),IF(W37="GD",VLOOKUP(V43,#REF!,5,FALSE),IF(OR(W37="BS",W37="GS"),""))))</f>
      </c>
      <c r="X44" s="68"/>
      <c r="Y44" s="70">
        <f>IF(Y37="","",IF(Y37="BD",VLOOKUP(X43,#REF!,5,FALSE),IF(Y37="GD",VLOOKUP(X43,#REF!,5,FALSE),IF(OR(Y37="BS",Y37="GS"),""))))</f>
      </c>
      <c r="Z44" s="68"/>
      <c r="AA44" s="70">
        <f>IF(AA37="","",IF(AA37="BD",VLOOKUP(Z43,#REF!,5,FALSE),IF(AA37="GD",VLOOKUP(Z43,#REF!,5,FALSE),IF(OR(AA37="BS",AA37="GS"),""))))</f>
      </c>
      <c r="AB44" s="68"/>
      <c r="AC44" s="70">
        <f>IF(AC37="","",IF(AC37="BD",VLOOKUP(AB43,#REF!,5,FALSE),IF(AC37="GD",VLOOKUP(AB43,#REF!,5,FALSE),IF(OR(AC37="BS",AC37="GS"),""))))</f>
      </c>
      <c r="AD44" s="68"/>
      <c r="AE44" s="70">
        <f>IF(AE37="","",IF(AE37="BD",VLOOKUP(AD43,#REF!,5,FALSE),IF(AE37="GD",VLOOKUP(AD43,#REF!,5,FALSE),IF(OR(AE37="BS",AE37="GS"),""))))</f>
      </c>
      <c r="AF44" s="68"/>
      <c r="AG44" s="70">
        <f>IF(AG37="","",IF(AG37="BD",VLOOKUP(AF43,#REF!,5,FALSE),IF(AG37="GD",VLOOKUP(AF43,#REF!,5,FALSE),IF(OR(AG37="BS",AG37="GS"),""))))</f>
      </c>
      <c r="AH44" s="68"/>
      <c r="AI44" s="70">
        <f>IF(AI37="","",IF(AI37="BD",VLOOKUP(AH43,#REF!,5,FALSE),IF(AI37="GD",VLOOKUP(AH43,#REF!,5,FALSE),IF(OR(AI37="BS",AI37="GS"),""))))</f>
      </c>
      <c r="AJ44" s="68"/>
      <c r="AK44" s="70">
        <f>IF(AK37="","",IF(AK37="BD",VLOOKUP(AJ43,#REF!,5,FALSE),IF(AK37="GD",VLOOKUP(AJ43,#REF!,5,FALSE),IF(OR(AK37="BS",AK37="GS"),""))))</f>
      </c>
      <c r="AL44" s="68"/>
      <c r="AM44" s="70">
        <f>IF(AM37="","",IF(AM37="BD",VLOOKUP(AL43,#REF!,5,FALSE),IF(AM37="GD",VLOOKUP(AL43,#REF!,5,FALSE),IF(OR(AM37="BS",AM37="GS"),""))))</f>
      </c>
      <c r="AN44" s="68"/>
      <c r="AO44" s="71">
        <f>IF(AO37="","",IF(AO37="BD",VLOOKUP(AN43,#REF!,5,FALSE),IF(AO37="GD",VLOOKUP(AN43,#REF!,5,FALSE),IF(OR(AO37="BS",AO37="GS"),""))))</f>
      </c>
    </row>
    <row r="45" spans="2:41" s="74" customFormat="1" ht="71.25" customHeight="1">
      <c r="B45" s="75"/>
      <c r="C45" s="75"/>
      <c r="D45" s="75"/>
      <c r="I45" s="74" t="s">
        <v>15</v>
      </c>
      <c r="O45" s="49"/>
      <c r="P45" s="49"/>
      <c r="Q45" s="74" t="s">
        <v>16</v>
      </c>
      <c r="S45" s="76"/>
      <c r="T45" s="76"/>
      <c r="U45" s="77"/>
      <c r="V45" s="78"/>
      <c r="AA45" s="74" t="s">
        <v>17</v>
      </c>
      <c r="AI45" s="79" t="s">
        <v>18</v>
      </c>
      <c r="AJ45" s="79"/>
      <c r="AK45" s="79"/>
      <c r="AL45" s="79"/>
      <c r="AM45" s="79"/>
      <c r="AN45" s="79"/>
      <c r="AO45" s="80"/>
    </row>
    <row r="46" spans="19:22" ht="12">
      <c r="S46" s="51"/>
      <c r="T46" s="51"/>
      <c r="U46" s="51"/>
      <c r="V46" s="51"/>
    </row>
  </sheetData>
  <mergeCells count="221">
    <mergeCell ref="A1:AO1"/>
    <mergeCell ref="AH42:AI42"/>
    <mergeCell ref="AJ42:AK42"/>
    <mergeCell ref="AL42:AM42"/>
    <mergeCell ref="AN42:AO42"/>
    <mergeCell ref="Z42:AA42"/>
    <mergeCell ref="AB42:AC42"/>
    <mergeCell ref="AD42:AE42"/>
    <mergeCell ref="AF42:AG42"/>
    <mergeCell ref="R42:S42"/>
    <mergeCell ref="T42:U42"/>
    <mergeCell ref="V42:W42"/>
    <mergeCell ref="X42:Y42"/>
    <mergeCell ref="J42:K42"/>
    <mergeCell ref="L42:M42"/>
    <mergeCell ref="N42:O42"/>
    <mergeCell ref="P42:Q42"/>
    <mergeCell ref="B42:C42"/>
    <mergeCell ref="D42:E42"/>
    <mergeCell ref="F42:G42"/>
    <mergeCell ref="H42:I42"/>
    <mergeCell ref="AH39:AI39"/>
    <mergeCell ref="AJ39:AK39"/>
    <mergeCell ref="AL39:AM39"/>
    <mergeCell ref="AN39:AO39"/>
    <mergeCell ref="Z39:AA39"/>
    <mergeCell ref="AB39:AC39"/>
    <mergeCell ref="AD39:AE39"/>
    <mergeCell ref="AF39:AG39"/>
    <mergeCell ref="R39:S39"/>
    <mergeCell ref="T39:U39"/>
    <mergeCell ref="V39:W39"/>
    <mergeCell ref="X39:Y39"/>
    <mergeCell ref="J39:K39"/>
    <mergeCell ref="L39:M39"/>
    <mergeCell ref="N39:O39"/>
    <mergeCell ref="P39:Q39"/>
    <mergeCell ref="B39:C39"/>
    <mergeCell ref="D39:E39"/>
    <mergeCell ref="F39:G39"/>
    <mergeCell ref="H39:I39"/>
    <mergeCell ref="AH34:AI34"/>
    <mergeCell ref="AJ34:AK34"/>
    <mergeCell ref="AL34:AM34"/>
    <mergeCell ref="AN34:AO34"/>
    <mergeCell ref="Z34:AA34"/>
    <mergeCell ref="AB34:AC34"/>
    <mergeCell ref="AD34:AE34"/>
    <mergeCell ref="AF34:AG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AH31:AI31"/>
    <mergeCell ref="AJ31:AK31"/>
    <mergeCell ref="AL31:AM31"/>
    <mergeCell ref="AN31:AO31"/>
    <mergeCell ref="Z31:AA31"/>
    <mergeCell ref="AB31:AC31"/>
    <mergeCell ref="AD31:AE31"/>
    <mergeCell ref="AF31:AG31"/>
    <mergeCell ref="R31:S31"/>
    <mergeCell ref="T31:U31"/>
    <mergeCell ref="V31:W31"/>
    <mergeCell ref="X31:Y31"/>
    <mergeCell ref="J31:K31"/>
    <mergeCell ref="L31:M31"/>
    <mergeCell ref="N31:O31"/>
    <mergeCell ref="P31:Q31"/>
    <mergeCell ref="B31:C31"/>
    <mergeCell ref="D31:E31"/>
    <mergeCell ref="F31:G31"/>
    <mergeCell ref="H31:I31"/>
    <mergeCell ref="AH26:AI26"/>
    <mergeCell ref="AJ26:AK26"/>
    <mergeCell ref="AL26:AM26"/>
    <mergeCell ref="AN26:AO26"/>
    <mergeCell ref="Z26:AA26"/>
    <mergeCell ref="AB26:AC26"/>
    <mergeCell ref="AD26:AE26"/>
    <mergeCell ref="AF26:AG26"/>
    <mergeCell ref="R26:S26"/>
    <mergeCell ref="T26:U26"/>
    <mergeCell ref="V26:W26"/>
    <mergeCell ref="X26:Y26"/>
    <mergeCell ref="J26:K26"/>
    <mergeCell ref="L26:M26"/>
    <mergeCell ref="N26:O26"/>
    <mergeCell ref="P26:Q26"/>
    <mergeCell ref="B26:C26"/>
    <mergeCell ref="D26:E26"/>
    <mergeCell ref="F26:G26"/>
    <mergeCell ref="H26:I26"/>
    <mergeCell ref="AH23:AI23"/>
    <mergeCell ref="AJ23:AK23"/>
    <mergeCell ref="AL23:AM23"/>
    <mergeCell ref="AN23:AO23"/>
    <mergeCell ref="Z23:AA23"/>
    <mergeCell ref="AB23:AC23"/>
    <mergeCell ref="AD23:AE23"/>
    <mergeCell ref="AF23:AG23"/>
    <mergeCell ref="R23:S23"/>
    <mergeCell ref="T23:U23"/>
    <mergeCell ref="V23:W23"/>
    <mergeCell ref="X23:Y23"/>
    <mergeCell ref="J23:K23"/>
    <mergeCell ref="L23:M23"/>
    <mergeCell ref="N23:O23"/>
    <mergeCell ref="P23:Q23"/>
    <mergeCell ref="B23:C23"/>
    <mergeCell ref="D23:E23"/>
    <mergeCell ref="F23:G23"/>
    <mergeCell ref="H23:I23"/>
    <mergeCell ref="AH18:AI18"/>
    <mergeCell ref="AJ18:AK18"/>
    <mergeCell ref="AL18:AM18"/>
    <mergeCell ref="AN18:AO18"/>
    <mergeCell ref="Z18:AA18"/>
    <mergeCell ref="AB18:AC18"/>
    <mergeCell ref="AD18:AE18"/>
    <mergeCell ref="AF18:AG18"/>
    <mergeCell ref="R18:S18"/>
    <mergeCell ref="T18:U18"/>
    <mergeCell ref="V18:W18"/>
    <mergeCell ref="X18:Y18"/>
    <mergeCell ref="J18:K18"/>
    <mergeCell ref="L18:M18"/>
    <mergeCell ref="N18:O18"/>
    <mergeCell ref="P18:Q18"/>
    <mergeCell ref="B18:C18"/>
    <mergeCell ref="D18:E18"/>
    <mergeCell ref="F18:G18"/>
    <mergeCell ref="H18:I18"/>
    <mergeCell ref="AH15:AI15"/>
    <mergeCell ref="AJ15:AK15"/>
    <mergeCell ref="AL15:AM15"/>
    <mergeCell ref="AN15:AO15"/>
    <mergeCell ref="Z15:AA15"/>
    <mergeCell ref="AB15:AC15"/>
    <mergeCell ref="AD15:AE15"/>
    <mergeCell ref="AF15:AG15"/>
    <mergeCell ref="R15:S15"/>
    <mergeCell ref="T15:U15"/>
    <mergeCell ref="V15:W15"/>
    <mergeCell ref="X15:Y15"/>
    <mergeCell ref="J15:K15"/>
    <mergeCell ref="L15:M15"/>
    <mergeCell ref="N15:O15"/>
    <mergeCell ref="P15:Q15"/>
    <mergeCell ref="B15:C15"/>
    <mergeCell ref="D15:E15"/>
    <mergeCell ref="F15:G15"/>
    <mergeCell ref="H15:I15"/>
    <mergeCell ref="AH10:AI10"/>
    <mergeCell ref="AJ10:AK10"/>
    <mergeCell ref="AL10:AM10"/>
    <mergeCell ref="AN10:AO10"/>
    <mergeCell ref="Z10:AA10"/>
    <mergeCell ref="AB10:AC10"/>
    <mergeCell ref="AD10:AE10"/>
    <mergeCell ref="AF10:AG10"/>
    <mergeCell ref="R10:S10"/>
    <mergeCell ref="T10:U10"/>
    <mergeCell ref="V10:W10"/>
    <mergeCell ref="X10:Y10"/>
    <mergeCell ref="J10:K10"/>
    <mergeCell ref="L10:M10"/>
    <mergeCell ref="N10:O10"/>
    <mergeCell ref="P10:Q10"/>
    <mergeCell ref="B10:C10"/>
    <mergeCell ref="D10:E10"/>
    <mergeCell ref="F10:G10"/>
    <mergeCell ref="H10:I10"/>
    <mergeCell ref="AH7:AI7"/>
    <mergeCell ref="AJ7:AK7"/>
    <mergeCell ref="AL7:AM7"/>
    <mergeCell ref="AN7:AO7"/>
    <mergeCell ref="Z7:AA7"/>
    <mergeCell ref="AB7:AC7"/>
    <mergeCell ref="AD7:AE7"/>
    <mergeCell ref="AF7:AG7"/>
    <mergeCell ref="R7:S7"/>
    <mergeCell ref="T7:U7"/>
    <mergeCell ref="V7:W7"/>
    <mergeCell ref="X7:Y7"/>
    <mergeCell ref="J7:K7"/>
    <mergeCell ref="L7:M7"/>
    <mergeCell ref="N7:O7"/>
    <mergeCell ref="P7:Q7"/>
    <mergeCell ref="B7:C7"/>
    <mergeCell ref="D7:E7"/>
    <mergeCell ref="F7:G7"/>
    <mergeCell ref="H7:I7"/>
    <mergeCell ref="AH4:AI4"/>
    <mergeCell ref="AJ4:AK4"/>
    <mergeCell ref="AL4:AM4"/>
    <mergeCell ref="AN4:AO4"/>
    <mergeCell ref="Z4:AA4"/>
    <mergeCell ref="AB4:AC4"/>
    <mergeCell ref="AD4:AE4"/>
    <mergeCell ref="AF4:AG4"/>
    <mergeCell ref="R4:S4"/>
    <mergeCell ref="T4:U4"/>
    <mergeCell ref="V4:W4"/>
    <mergeCell ref="X4:Y4"/>
    <mergeCell ref="J4:K4"/>
    <mergeCell ref="L4:M4"/>
    <mergeCell ref="N4:O4"/>
    <mergeCell ref="P4:Q4"/>
    <mergeCell ref="B4:C4"/>
    <mergeCell ref="D4:E4"/>
    <mergeCell ref="F4:G4"/>
    <mergeCell ref="H4:I4"/>
  </mergeCells>
  <printOptions/>
  <pageMargins left="0.95" right="0.75" top="0.64" bottom="0.74" header="0.512" footer="0.512"/>
  <pageSetup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A1" sqref="A1"/>
    </sheetView>
  </sheetViews>
  <sheetFormatPr defaultColWidth="9.00390625" defaultRowHeight="13.5"/>
  <cols>
    <col min="2" max="2" width="3.75390625" style="0" customWidth="1"/>
    <col min="4" max="4" width="8.75390625" style="0" customWidth="1"/>
    <col min="5" max="5" width="3.00390625" style="0" customWidth="1"/>
    <col min="7" max="7" width="3.75390625" style="0" customWidth="1"/>
    <col min="9" max="9" width="8.75390625" style="0" customWidth="1"/>
    <col min="10" max="10" width="3.00390625" style="0" customWidth="1"/>
    <col min="12" max="12" width="3.75390625" style="0" customWidth="1"/>
    <col min="14" max="14" width="8.75390625" style="0" customWidth="1"/>
    <col min="15" max="15" width="3.00390625" style="0" customWidth="1"/>
    <col min="17" max="17" width="3.75390625" style="0" customWidth="1"/>
    <col min="19" max="19" width="8.75390625" style="0" customWidth="1"/>
  </cols>
  <sheetData>
    <row r="1" ht="30.75" customHeight="1">
      <c r="S1" s="126" t="s">
        <v>54</v>
      </c>
    </row>
    <row r="2" spans="1:19" ht="13.5">
      <c r="A2" s="104" t="s">
        <v>37</v>
      </c>
      <c r="B2" s="105"/>
      <c r="C2" s="105"/>
      <c r="D2" s="103"/>
      <c r="F2" s="104" t="s">
        <v>36</v>
      </c>
      <c r="G2" s="105"/>
      <c r="H2" s="105"/>
      <c r="I2" s="103"/>
      <c r="K2" s="104" t="s">
        <v>38</v>
      </c>
      <c r="L2" s="105"/>
      <c r="M2" s="105"/>
      <c r="N2" s="103"/>
      <c r="P2" s="104" t="s">
        <v>39</v>
      </c>
      <c r="Q2" s="105"/>
      <c r="R2" s="105"/>
      <c r="S2" s="103"/>
    </row>
    <row r="3" spans="1:19" ht="13.5">
      <c r="A3" s="106" t="s">
        <v>41</v>
      </c>
      <c r="B3" s="107" t="s">
        <v>52</v>
      </c>
      <c r="C3" s="107" t="s">
        <v>40</v>
      </c>
      <c r="D3" s="108" t="s">
        <v>42</v>
      </c>
      <c r="F3" s="106" t="s">
        <v>41</v>
      </c>
      <c r="G3" s="107" t="s">
        <v>52</v>
      </c>
      <c r="H3" s="107" t="s">
        <v>40</v>
      </c>
      <c r="I3" s="108" t="s">
        <v>42</v>
      </c>
      <c r="K3" s="106" t="s">
        <v>41</v>
      </c>
      <c r="L3" s="107" t="s">
        <v>52</v>
      </c>
      <c r="M3" s="107" t="s">
        <v>40</v>
      </c>
      <c r="N3" s="108" t="s">
        <v>42</v>
      </c>
      <c r="P3" s="106" t="s">
        <v>41</v>
      </c>
      <c r="Q3" s="107" t="s">
        <v>52</v>
      </c>
      <c r="R3" s="107" t="s">
        <v>40</v>
      </c>
      <c r="S3" s="108" t="s">
        <v>42</v>
      </c>
    </row>
    <row r="4" spans="1:19" ht="13.5">
      <c r="A4" s="106" t="s">
        <v>43</v>
      </c>
      <c r="B4" s="107">
        <f>'14BS'!AC39</f>
        <v>32</v>
      </c>
      <c r="C4" s="107" t="str">
        <f>'14BS'!AD39</f>
        <v>熊谷</v>
      </c>
      <c r="D4" s="108">
        <v>300</v>
      </c>
      <c r="F4" s="106" t="s">
        <v>43</v>
      </c>
      <c r="G4" s="107">
        <f>'12BS'!AC39</f>
        <v>9</v>
      </c>
      <c r="H4" s="107" t="str">
        <f>'12BS'!AD39</f>
        <v>片谷</v>
      </c>
      <c r="I4" s="108">
        <v>300</v>
      </c>
      <c r="K4" s="106" t="s">
        <v>43</v>
      </c>
      <c r="L4" s="107">
        <f>'14GS'!AC39</f>
        <v>1</v>
      </c>
      <c r="M4" s="107" t="str">
        <f>'14GS'!AD39</f>
        <v>須賀</v>
      </c>
      <c r="N4" s="108">
        <v>300</v>
      </c>
      <c r="P4" s="106" t="s">
        <v>43</v>
      </c>
      <c r="Q4" s="107">
        <f>'12GS'!AC39</f>
        <v>32</v>
      </c>
      <c r="R4" s="107" t="str">
        <f>'12GS'!AD39</f>
        <v>浜田</v>
      </c>
      <c r="S4" s="108">
        <v>300</v>
      </c>
    </row>
    <row r="5" spans="1:19" ht="13.5">
      <c r="A5" s="106" t="s">
        <v>44</v>
      </c>
      <c r="B5" s="107">
        <f>IF('14BS'!AC39='14BS'!AA23,'14BS'!AA55,IF('14BS'!AC39='14BS'!AA55,'14BS'!AA23))</f>
        <v>1</v>
      </c>
      <c r="C5" s="107" t="str">
        <f>IF('14BS'!AD39='14BS'!AB23,'14BS'!AB55,IF('14BS'!AD39='14BS'!AB55,'14BS'!AB23))</f>
        <v>富崎</v>
      </c>
      <c r="D5" s="108">
        <v>216</v>
      </c>
      <c r="F5" s="106" t="s">
        <v>44</v>
      </c>
      <c r="G5" s="107">
        <f>IF('12BS'!AC39='12BS'!AA23,'12BS'!AA55,IF('12BS'!AC39='12BS'!AA55,'12BS'!AA23))</f>
        <v>24</v>
      </c>
      <c r="H5" s="107" t="str">
        <f>IF('12BS'!AD39='12BS'!AB23,'12BS'!AB55,IF('12BS'!AD39='12BS'!AB55,'12BS'!AB23))</f>
        <v>岩倉</v>
      </c>
      <c r="I5" s="108">
        <v>216</v>
      </c>
      <c r="K5" s="106" t="s">
        <v>44</v>
      </c>
      <c r="L5" s="107">
        <f>IF('14GS'!AC39='14GS'!AA23,'14GS'!AA55,IF('14GS'!AC39='14GS'!AA55,'14GS'!AA23))</f>
        <v>32</v>
      </c>
      <c r="M5" s="107" t="str">
        <f>IF('14GS'!AD39='14GS'!AB23,'14GS'!AB55,IF('14GS'!AD39='14GS'!AB55,'14GS'!AB23))</f>
        <v>重藤</v>
      </c>
      <c r="N5" s="108">
        <v>216</v>
      </c>
      <c r="P5" s="106" t="s">
        <v>44</v>
      </c>
      <c r="Q5" s="107">
        <f>IF('12GS'!AC39='12GS'!AA23,'12GS'!AA55,IF('12GS'!AC39='12GS'!AA55,'12GS'!AA23))</f>
        <v>12</v>
      </c>
      <c r="R5" s="107" t="str">
        <f>IF('12GS'!AD39='12GS'!AB23,'12GS'!AB55,IF('12GS'!AD39='12GS'!AB55,'12GS'!AB23))</f>
        <v>佐々木</v>
      </c>
      <c r="S5" s="108">
        <v>216</v>
      </c>
    </row>
    <row r="6" spans="1:19" ht="13.5">
      <c r="A6" s="106" t="s">
        <v>45</v>
      </c>
      <c r="B6" s="107">
        <f>'14BS'!AA77</f>
        <v>17</v>
      </c>
      <c r="C6" s="107" t="str">
        <f>'14BS'!AB77</f>
        <v>片山</v>
      </c>
      <c r="D6" s="108">
        <v>150</v>
      </c>
      <c r="F6" s="106" t="s">
        <v>45</v>
      </c>
      <c r="G6" s="107">
        <f>'12BS'!AA77</f>
        <v>32</v>
      </c>
      <c r="H6" s="107" t="str">
        <f>'12BS'!AB77</f>
        <v>森永</v>
      </c>
      <c r="I6" s="108">
        <v>150</v>
      </c>
      <c r="K6" s="106" t="s">
        <v>45</v>
      </c>
      <c r="L6" s="107">
        <f>'14GS'!AA77</f>
        <v>9</v>
      </c>
      <c r="M6" s="107" t="str">
        <f>'14GS'!AB77</f>
        <v>小城</v>
      </c>
      <c r="N6" s="108">
        <v>150</v>
      </c>
      <c r="P6" s="106" t="s">
        <v>45</v>
      </c>
      <c r="Q6" s="107">
        <f>'12GS'!AA77</f>
        <v>1</v>
      </c>
      <c r="R6" s="107" t="str">
        <f>'12GS'!AB77</f>
        <v>山下</v>
      </c>
      <c r="S6" s="108">
        <v>150</v>
      </c>
    </row>
    <row r="7" spans="1:19" ht="13.5">
      <c r="A7" s="106" t="s">
        <v>46</v>
      </c>
      <c r="B7" s="107">
        <f>IF('14BS'!AA77='14BS'!W76,'14BS'!W78,IF('14BS'!AA77='14BS'!W78,'14BS'!W76))</f>
        <v>9</v>
      </c>
      <c r="C7" s="107" t="str">
        <f>IF('14BS'!AB77='14BS'!X76,'14BS'!X78,IF('14BS'!AB77='14BS'!X78,'14BS'!X76))</f>
        <v>伊藤</v>
      </c>
      <c r="D7" s="108">
        <v>150</v>
      </c>
      <c r="F7" s="106" t="s">
        <v>46</v>
      </c>
      <c r="G7" s="107">
        <f>IF('12BS'!AA77='12BS'!W76,'12BS'!W78,IF('12BS'!AA77='12BS'!W78,'12BS'!W76))</f>
        <v>2</v>
      </c>
      <c r="H7" s="107" t="str">
        <f>IF('12BS'!AB77='12BS'!X76,'12BS'!X78,IF('12BS'!AB77='12BS'!X78,'12BS'!X76))</f>
        <v>桑原</v>
      </c>
      <c r="I7" s="108">
        <v>150</v>
      </c>
      <c r="K7" s="106" t="s">
        <v>46</v>
      </c>
      <c r="L7" s="107">
        <f>IF('14GS'!AA77='14GS'!W76,'14GS'!W78,IF('14GS'!AA77='14GS'!W78,'14GS'!W76))</f>
        <v>17</v>
      </c>
      <c r="M7" s="107" t="str">
        <f>IF('14GS'!AB77='14GS'!X76,'14GS'!X78,IF('14GS'!AB77='14GS'!X78,'14GS'!X76))</f>
        <v>荒木</v>
      </c>
      <c r="N7" s="108">
        <v>150</v>
      </c>
      <c r="P7" s="106" t="s">
        <v>46</v>
      </c>
      <c r="Q7" s="107">
        <f>IF('12GS'!AA77='12GS'!W76,'12GS'!W78,IF('12GS'!AA77='12GS'!W78,'12GS'!W76))</f>
        <v>23</v>
      </c>
      <c r="R7" s="107" t="str">
        <f>IF('12GS'!AB77='12GS'!X76,'12GS'!X78,IF('12GS'!AB77='12GS'!X78,'12GS'!X76))</f>
        <v>江口</v>
      </c>
      <c r="S7" s="108">
        <v>150</v>
      </c>
    </row>
    <row r="8" spans="1:19" ht="13.5">
      <c r="A8" s="106" t="s">
        <v>47</v>
      </c>
      <c r="B8" s="107">
        <f>'14BS'!A44</f>
        <v>24</v>
      </c>
      <c r="C8" s="107" t="str">
        <f>'14BS'!B44</f>
        <v>福本</v>
      </c>
      <c r="D8" s="108">
        <v>90</v>
      </c>
      <c r="F8" s="106" t="s">
        <v>47</v>
      </c>
      <c r="G8" s="107">
        <f>'12BS'!A44</f>
        <v>26</v>
      </c>
      <c r="H8" s="107" t="str">
        <f>'12BS'!B44</f>
        <v>島尻</v>
      </c>
      <c r="I8" s="108">
        <v>90</v>
      </c>
      <c r="K8" s="106" t="s">
        <v>47</v>
      </c>
      <c r="L8" s="107">
        <f>'14GS'!A44</f>
        <v>24</v>
      </c>
      <c r="M8" s="107" t="str">
        <f>'14GS'!B44</f>
        <v>中野</v>
      </c>
      <c r="N8" s="108">
        <v>90</v>
      </c>
      <c r="P8" s="106" t="s">
        <v>47</v>
      </c>
      <c r="Q8" s="107">
        <f>'12GS'!A44</f>
        <v>26</v>
      </c>
      <c r="R8" s="107" t="str">
        <f>'12GS'!B44</f>
        <v>森永</v>
      </c>
      <c r="S8" s="108">
        <v>90</v>
      </c>
    </row>
    <row r="9" spans="1:19" ht="13.5">
      <c r="A9" s="106" t="s">
        <v>48</v>
      </c>
      <c r="B9" s="107">
        <f>IF('14BS'!A44='14BS'!C28,'14BS'!C60,IF('14BS'!A44='14BS'!C60,'14BS'!C28))</f>
        <v>25</v>
      </c>
      <c r="C9" s="107" t="str">
        <f>IF('14BS'!B44='14BS'!D28,'14BS'!D60,IF('14BS'!B44='14BS'!D60,'14BS'!D28))</f>
        <v>村下</v>
      </c>
      <c r="D9" s="108">
        <v>90</v>
      </c>
      <c r="F9" s="106" t="s">
        <v>48</v>
      </c>
      <c r="G9" s="107">
        <f>IF('12BS'!A44='12BS'!C28,'12BS'!C60,IF('12BS'!A44='12BS'!C60,'12BS'!C28))</f>
        <v>19</v>
      </c>
      <c r="H9" s="107" t="str">
        <f>IF('12BS'!B44='12BS'!D28,'12BS'!D60,IF('12BS'!B44='12BS'!D60,'12BS'!D28))</f>
        <v>高山</v>
      </c>
      <c r="I9" s="108">
        <v>90</v>
      </c>
      <c r="K9" s="106" t="s">
        <v>48</v>
      </c>
      <c r="L9" s="107">
        <f>IF('14GS'!A44='14GS'!C28,'14GS'!C60,IF('14GS'!A44='14GS'!C60,'14GS'!C28))</f>
        <v>16</v>
      </c>
      <c r="M9" s="107" t="str">
        <f>IF('14GS'!B44='14GS'!D28,'14GS'!D60,IF('14GS'!B44='14GS'!D60,'14GS'!D28))</f>
        <v>横山</v>
      </c>
      <c r="N9" s="108">
        <v>90</v>
      </c>
      <c r="P9" s="106" t="s">
        <v>48</v>
      </c>
      <c r="Q9" s="107">
        <f>IF('12GS'!A44='12GS'!C28,'12GS'!C60,IF('12GS'!A44='12GS'!C60,'12GS'!C28))</f>
        <v>6</v>
      </c>
      <c r="R9" s="107" t="str">
        <f>IF('12GS'!B44='12GS'!D28,'12GS'!D60,IF('12GS'!B44='12GS'!D60,'12GS'!D28))</f>
        <v>大石</v>
      </c>
      <c r="S9" s="108">
        <v>90</v>
      </c>
    </row>
    <row r="10" spans="1:19" ht="13.5">
      <c r="A10" s="106" t="s">
        <v>49</v>
      </c>
      <c r="B10" s="107">
        <f>'14BS'!AA83</f>
        <v>5</v>
      </c>
      <c r="C10" s="107" t="str">
        <f>'14BS'!AB83</f>
        <v>峯</v>
      </c>
      <c r="D10" s="108">
        <v>90</v>
      </c>
      <c r="F10" s="106" t="s">
        <v>49</v>
      </c>
      <c r="G10" s="107">
        <f>'12BS'!AA83</f>
        <v>7</v>
      </c>
      <c r="H10" s="107" t="str">
        <f>'12BS'!AB83</f>
        <v>長江</v>
      </c>
      <c r="I10" s="108">
        <v>90</v>
      </c>
      <c r="K10" s="106" t="s">
        <v>49</v>
      </c>
      <c r="L10" s="107">
        <f>'14GS'!AA83</f>
        <v>28</v>
      </c>
      <c r="M10" s="107" t="str">
        <f>'14GS'!AB83</f>
        <v>堀内</v>
      </c>
      <c r="N10" s="108">
        <v>90</v>
      </c>
      <c r="P10" s="106" t="s">
        <v>49</v>
      </c>
      <c r="Q10" s="107">
        <f>'12GS'!AA83</f>
        <v>16</v>
      </c>
      <c r="R10" s="107" t="str">
        <f>'12GS'!AB83</f>
        <v>中村</v>
      </c>
      <c r="S10" s="108">
        <v>90</v>
      </c>
    </row>
    <row r="11" spans="1:19" ht="13.5">
      <c r="A11" s="106" t="s">
        <v>50</v>
      </c>
      <c r="B11" s="107">
        <f>IF('14BS'!AA83='14BS'!W82,'14BS'!W84,IF('14BS'!AA83='14BS'!W84,'14BS'!W82))</f>
        <v>16</v>
      </c>
      <c r="C11" s="107" t="str">
        <f>IF('14BS'!AB83='14BS'!X82,'14BS'!X84,IF('14BS'!AB83='14BS'!X84,'14BS'!X82))</f>
        <v>神里</v>
      </c>
      <c r="D11" s="108">
        <v>90</v>
      </c>
      <c r="F11" s="106" t="s">
        <v>50</v>
      </c>
      <c r="G11" s="107">
        <f>IF('12BS'!AA83='12BS'!W82,'12BS'!W84,IF('12BS'!AA83='12BS'!W84,'12BS'!W82))</f>
        <v>13</v>
      </c>
      <c r="H11" s="107" t="str">
        <f>IF('12BS'!AB83='12BS'!X82,'12BS'!X84,IF('12BS'!AB83='12BS'!X84,'12BS'!X82))</f>
        <v>的場</v>
      </c>
      <c r="I11" s="108">
        <v>90</v>
      </c>
      <c r="K11" s="106" t="s">
        <v>50</v>
      </c>
      <c r="L11" s="107">
        <f>IF('14GS'!AA83='14GS'!W82,'14GS'!W84,IF('14GS'!AA83='14GS'!W84,'14GS'!W82))</f>
        <v>5</v>
      </c>
      <c r="M11" s="107" t="str">
        <f>IF('14GS'!AB83='14GS'!X82,'14GS'!X84,IF('14GS'!AB83='14GS'!X84,'14GS'!X82))</f>
        <v>三谷</v>
      </c>
      <c r="N11" s="108">
        <v>90</v>
      </c>
      <c r="P11" s="106" t="s">
        <v>50</v>
      </c>
      <c r="Q11" s="107">
        <f>IF('12GS'!AA83='12GS'!W82,'12GS'!W84,IF('12GS'!AA83='12GS'!W84,'12GS'!W82))</f>
        <v>17</v>
      </c>
      <c r="R11" s="107" t="str">
        <f>IF('12GS'!AB83='12GS'!X82,'12GS'!X84,IF('12GS'!AB83='12GS'!X84,'12GS'!X82))</f>
        <v>大坪</v>
      </c>
      <c r="S11" s="108">
        <v>90</v>
      </c>
    </row>
    <row r="12" spans="1:19" ht="13.5">
      <c r="A12" s="106" t="s">
        <v>53</v>
      </c>
      <c r="B12" s="107">
        <v>4</v>
      </c>
      <c r="C12" s="107" t="str">
        <f>VLOOKUP(B12,'14BS'!$AH$8:$AK$39,2,FALSE)</f>
        <v>保原</v>
      </c>
      <c r="D12" s="108">
        <v>60</v>
      </c>
      <c r="F12" s="106" t="s">
        <v>53</v>
      </c>
      <c r="G12" s="107">
        <v>4</v>
      </c>
      <c r="H12" s="107" t="str">
        <f>VLOOKUP(G12,'12BS'!$AH$8:$AK$39,2,FALSE)</f>
        <v>小村</v>
      </c>
      <c r="I12" s="108">
        <v>60</v>
      </c>
      <c r="K12" s="106" t="s">
        <v>53</v>
      </c>
      <c r="L12" s="107">
        <v>4</v>
      </c>
      <c r="M12" s="107" t="str">
        <f>VLOOKUP(L12,'14GS'!$AH$8:$AK$39,2,FALSE)</f>
        <v>大島</v>
      </c>
      <c r="N12" s="108">
        <v>60</v>
      </c>
      <c r="P12" s="106" t="s">
        <v>53</v>
      </c>
      <c r="Q12" s="107">
        <v>4</v>
      </c>
      <c r="R12" s="107" t="str">
        <f>VLOOKUP(Q12,'12GS'!$AH$8:$AK$39,2,FALSE)</f>
        <v>徳田</v>
      </c>
      <c r="S12" s="108">
        <v>60</v>
      </c>
    </row>
    <row r="13" spans="1:19" ht="13.5">
      <c r="A13" s="106"/>
      <c r="B13" s="107">
        <v>8</v>
      </c>
      <c r="C13" s="107" t="str">
        <f>VLOOKUP(B13,'14BS'!$AH$8:$AK$39,2,FALSE)</f>
        <v>石井</v>
      </c>
      <c r="D13" s="108">
        <v>60</v>
      </c>
      <c r="F13" s="106"/>
      <c r="G13" s="107">
        <v>6</v>
      </c>
      <c r="H13" s="107" t="str">
        <f>VLOOKUP(G13,'12BS'!$AH$8:$AK$39,2,FALSE)</f>
        <v>太田</v>
      </c>
      <c r="I13" s="108">
        <v>60</v>
      </c>
      <c r="K13" s="106"/>
      <c r="L13" s="107">
        <v>8</v>
      </c>
      <c r="M13" s="107" t="str">
        <f>VLOOKUP(L13,'14GS'!$AH$8:$AK$39,2,FALSE)</f>
        <v>境</v>
      </c>
      <c r="N13" s="108">
        <v>60</v>
      </c>
      <c r="P13" s="106"/>
      <c r="Q13" s="107">
        <v>8</v>
      </c>
      <c r="R13" s="107" t="str">
        <f>VLOOKUP(Q13,'12GS'!$AH$8:$AK$39,2,FALSE)</f>
        <v>吉田</v>
      </c>
      <c r="S13" s="108">
        <v>60</v>
      </c>
    </row>
    <row r="14" spans="1:19" ht="13.5">
      <c r="A14" s="106"/>
      <c r="B14" s="107">
        <v>11</v>
      </c>
      <c r="C14" s="107" t="str">
        <f>VLOOKUP(B14,'14BS'!$AH$8:$AK$39,2,FALSE)</f>
        <v>坂本</v>
      </c>
      <c r="D14" s="108">
        <v>60</v>
      </c>
      <c r="F14" s="106"/>
      <c r="G14" s="107">
        <v>11</v>
      </c>
      <c r="H14" s="107" t="str">
        <f>VLOOKUP(G14,'12BS'!$AH$8:$AK$39,2,FALSE)</f>
        <v>中村</v>
      </c>
      <c r="I14" s="108">
        <v>60</v>
      </c>
      <c r="K14" s="106"/>
      <c r="L14" s="107">
        <v>12</v>
      </c>
      <c r="M14" s="107" t="str">
        <f>VLOOKUP(L14,'14GS'!$AH$8:$AK$39,2,FALSE)</f>
        <v>溝口</v>
      </c>
      <c r="N14" s="108">
        <v>60</v>
      </c>
      <c r="P14" s="106"/>
      <c r="Q14" s="107">
        <v>9</v>
      </c>
      <c r="R14" s="107" t="str">
        <f>VLOOKUP(Q14,'12GS'!$AH$8:$AK$39,2,FALSE)</f>
        <v>長谷川</v>
      </c>
      <c r="S14" s="108">
        <v>60</v>
      </c>
    </row>
    <row r="15" spans="1:19" ht="13.5">
      <c r="A15" s="106"/>
      <c r="B15" s="125">
        <v>13</v>
      </c>
      <c r="C15" s="107" t="str">
        <f>VLOOKUP(B15,'14BS'!$AH$8:$AK$39,2,FALSE)</f>
        <v>柳</v>
      </c>
      <c r="D15" s="108">
        <v>60</v>
      </c>
      <c r="F15" s="106"/>
      <c r="G15" s="125">
        <v>16</v>
      </c>
      <c r="H15" s="107" t="str">
        <f>VLOOKUP(G15,'12BS'!$AH$8:$AK$39,2,FALSE)</f>
        <v>大塚</v>
      </c>
      <c r="I15" s="108">
        <v>60</v>
      </c>
      <c r="K15" s="106"/>
      <c r="L15" s="125">
        <v>14</v>
      </c>
      <c r="M15" s="107" t="str">
        <f>VLOOKUP(L15,'14GS'!$AH$8:$AK$39,2,FALSE)</f>
        <v>末次</v>
      </c>
      <c r="N15" s="108">
        <v>60</v>
      </c>
      <c r="P15" s="106"/>
      <c r="Q15" s="125">
        <v>14</v>
      </c>
      <c r="R15" s="107" t="str">
        <f>VLOOKUP(Q15,'12GS'!$AH$8:$AK$39,2,FALSE)</f>
        <v>平原</v>
      </c>
      <c r="S15" s="108">
        <v>60</v>
      </c>
    </row>
    <row r="16" spans="1:19" ht="13.5">
      <c r="A16" s="106"/>
      <c r="B16" s="125">
        <v>20</v>
      </c>
      <c r="C16" s="107" t="str">
        <f>VLOOKUP(B16,'14BS'!$AH$8:$AK$39,2,FALSE)</f>
        <v>横山</v>
      </c>
      <c r="D16" s="108">
        <v>60</v>
      </c>
      <c r="F16" s="106"/>
      <c r="G16" s="125">
        <v>17</v>
      </c>
      <c r="H16" s="107" t="str">
        <f>VLOOKUP(G16,'12BS'!$AH$8:$AK$39,2,FALSE)</f>
        <v>渡部</v>
      </c>
      <c r="I16" s="108">
        <v>60</v>
      </c>
      <c r="K16" s="106"/>
      <c r="L16" s="125">
        <v>20</v>
      </c>
      <c r="M16" s="107" t="str">
        <f>VLOOKUP(L16,'14GS'!$AH$8:$AK$39,2,FALSE)</f>
        <v>前田</v>
      </c>
      <c r="N16" s="108">
        <v>60</v>
      </c>
      <c r="P16" s="106"/>
      <c r="Q16" s="125">
        <v>19</v>
      </c>
      <c r="R16" s="107" t="str">
        <f>VLOOKUP(Q16,'12GS'!$AH$8:$AK$39,2,FALSE)</f>
        <v>塚本</v>
      </c>
      <c r="S16" s="108">
        <v>60</v>
      </c>
    </row>
    <row r="17" spans="1:19" ht="13.5">
      <c r="A17" s="106"/>
      <c r="B17" s="125">
        <v>22</v>
      </c>
      <c r="C17" s="107" t="str">
        <f>VLOOKUP(B17,'14BS'!$AH$8:$AK$39,2,FALSE)</f>
        <v>金城</v>
      </c>
      <c r="D17" s="108">
        <v>60</v>
      </c>
      <c r="F17" s="106"/>
      <c r="G17" s="125">
        <v>22</v>
      </c>
      <c r="H17" s="107" t="str">
        <f>VLOOKUP(G17,'12BS'!$AH$8:$AK$39,2,FALSE)</f>
        <v>首藤</v>
      </c>
      <c r="I17" s="108">
        <v>60</v>
      </c>
      <c r="K17" s="106"/>
      <c r="L17" s="125">
        <v>22</v>
      </c>
      <c r="M17" s="107" t="str">
        <f>VLOOKUP(L17,'14GS'!$AH$8:$AK$39,2,FALSE)</f>
        <v>重</v>
      </c>
      <c r="N17" s="108">
        <v>60</v>
      </c>
      <c r="P17" s="106"/>
      <c r="Q17" s="125">
        <v>22</v>
      </c>
      <c r="R17" s="107" t="str">
        <f>VLOOKUP(Q17,'12GS'!$AH$8:$AK$39,2,FALSE)</f>
        <v>村田</v>
      </c>
      <c r="S17" s="108">
        <v>60</v>
      </c>
    </row>
    <row r="18" spans="1:19" ht="13.5">
      <c r="A18" s="106"/>
      <c r="B18" s="125">
        <v>27</v>
      </c>
      <c r="C18" s="107" t="str">
        <f>VLOOKUP(B18,'14BS'!$AH$8:$AK$39,2,FALSE)</f>
        <v>小椋</v>
      </c>
      <c r="D18" s="108">
        <v>60</v>
      </c>
      <c r="F18" s="106"/>
      <c r="G18" s="125">
        <v>27</v>
      </c>
      <c r="H18" s="107" t="str">
        <f>VLOOKUP(G18,'12BS'!$AH$8:$AK$39,2,FALSE)</f>
        <v>成合</v>
      </c>
      <c r="I18" s="108">
        <v>60</v>
      </c>
      <c r="K18" s="106"/>
      <c r="L18" s="125">
        <v>25</v>
      </c>
      <c r="M18" s="107" t="str">
        <f>VLOOKUP(L18,'14GS'!$AH$8:$AK$39,2,FALSE)</f>
        <v>池田</v>
      </c>
      <c r="N18" s="108">
        <v>60</v>
      </c>
      <c r="P18" s="106"/>
      <c r="Q18" s="125">
        <v>27</v>
      </c>
      <c r="R18" s="107" t="str">
        <f>VLOOKUP(Q18,'12GS'!$AH$8:$AK$39,2,FALSE)</f>
        <v>大塚</v>
      </c>
      <c r="S18" s="108">
        <v>60</v>
      </c>
    </row>
    <row r="19" spans="1:19" ht="13.5">
      <c r="A19" s="106"/>
      <c r="B19" s="125">
        <v>30</v>
      </c>
      <c r="C19" s="107" t="str">
        <f>VLOOKUP(B19,'14BS'!$AH$8:$AK$39,2,FALSE)</f>
        <v>稲富</v>
      </c>
      <c r="D19" s="108">
        <v>60</v>
      </c>
      <c r="F19" s="106"/>
      <c r="G19" s="125">
        <v>29</v>
      </c>
      <c r="H19" s="107" t="str">
        <f>VLOOKUP(G19,'12BS'!$AH$8:$AK$39,2,FALSE)</f>
        <v>山口</v>
      </c>
      <c r="I19" s="108">
        <v>60</v>
      </c>
      <c r="K19" s="106"/>
      <c r="L19" s="125">
        <v>30</v>
      </c>
      <c r="M19" s="107" t="str">
        <f>VLOOKUP(L19,'14GS'!$AH$8:$AK$39,2,FALSE)</f>
        <v>川村</v>
      </c>
      <c r="N19" s="108">
        <v>60</v>
      </c>
      <c r="P19" s="106"/>
      <c r="Q19" s="125">
        <v>29</v>
      </c>
      <c r="R19" s="107" t="str">
        <f>VLOOKUP(Q19,'12GS'!$AH$8:$AK$39,2,FALSE)</f>
        <v>下田</v>
      </c>
      <c r="S19" s="108">
        <v>60</v>
      </c>
    </row>
    <row r="20" spans="1:19" ht="13.5" hidden="1">
      <c r="A20" s="106" t="s">
        <v>51</v>
      </c>
      <c r="B20" s="107"/>
      <c r="C20" s="107" t="e">
        <f>VLOOKUP(B20,'14BS'!$AH$8:$AK$39,2,FALSE)</f>
        <v>#N/A</v>
      </c>
      <c r="D20" s="108">
        <v>36</v>
      </c>
      <c r="F20" s="106" t="s">
        <v>51</v>
      </c>
      <c r="G20" s="107"/>
      <c r="H20" s="107" t="e">
        <f>VLOOKUP(G20,'12BS'!$AH$8:$AK$39,2,FALSE)</f>
        <v>#N/A</v>
      </c>
      <c r="I20" s="108">
        <v>36</v>
      </c>
      <c r="K20" s="106" t="s">
        <v>51</v>
      </c>
      <c r="L20" s="107"/>
      <c r="M20" s="107" t="e">
        <f>VLOOKUP(L20,'14GS'!$AH$8:$AK$39,2,FALSE)</f>
        <v>#N/A</v>
      </c>
      <c r="N20" s="108">
        <v>36</v>
      </c>
      <c r="P20" s="106" t="s">
        <v>51</v>
      </c>
      <c r="Q20" s="107"/>
      <c r="R20" s="107" t="e">
        <f>VLOOKUP(Q20,'12GS'!$AH$8:$AK$39,2,FALSE)</f>
        <v>#N/A</v>
      </c>
      <c r="S20" s="108">
        <v>36</v>
      </c>
    </row>
    <row r="21" spans="1:19" ht="13.5" hidden="1">
      <c r="A21" s="106"/>
      <c r="B21" s="107"/>
      <c r="C21" s="107" t="e">
        <f>VLOOKUP(B21,'14BS'!$AH$8:$AK$39,2,FALSE)</f>
        <v>#N/A</v>
      </c>
      <c r="D21" s="108">
        <v>36</v>
      </c>
      <c r="F21" s="106"/>
      <c r="G21" s="107"/>
      <c r="H21" s="107" t="e">
        <f>VLOOKUP(G21,'12BS'!$AH$8:$AK$39,2,FALSE)</f>
        <v>#N/A</v>
      </c>
      <c r="I21" s="108">
        <v>36</v>
      </c>
      <c r="K21" s="106"/>
      <c r="L21" s="107"/>
      <c r="M21" s="107" t="e">
        <f>VLOOKUP(L21,'14GS'!$AH$8:$AK$39,2,FALSE)</f>
        <v>#N/A</v>
      </c>
      <c r="N21" s="108">
        <v>36</v>
      </c>
      <c r="P21" s="106"/>
      <c r="Q21" s="107"/>
      <c r="R21" s="107" t="e">
        <f>VLOOKUP(Q21,'12GS'!$AH$8:$AK$39,2,FALSE)</f>
        <v>#N/A</v>
      </c>
      <c r="S21" s="108">
        <v>36</v>
      </c>
    </row>
    <row r="22" spans="1:19" ht="13.5" hidden="1">
      <c r="A22" s="106"/>
      <c r="B22" s="107"/>
      <c r="C22" s="107" t="e">
        <f>VLOOKUP(B22,'14BS'!$AH$8:$AK$39,2,FALSE)</f>
        <v>#N/A</v>
      </c>
      <c r="D22" s="108">
        <v>36</v>
      </c>
      <c r="F22" s="106"/>
      <c r="G22" s="107"/>
      <c r="H22" s="107" t="e">
        <f>VLOOKUP(G22,'12BS'!$AH$8:$AK$39,2,FALSE)</f>
        <v>#N/A</v>
      </c>
      <c r="I22" s="108">
        <v>36</v>
      </c>
      <c r="K22" s="106"/>
      <c r="L22" s="107"/>
      <c r="M22" s="107" t="e">
        <f>VLOOKUP(L22,'14GS'!$AH$8:$AK$39,2,FALSE)</f>
        <v>#N/A</v>
      </c>
      <c r="N22" s="108">
        <v>36</v>
      </c>
      <c r="P22" s="106"/>
      <c r="Q22" s="107"/>
      <c r="R22" s="107" t="e">
        <f>VLOOKUP(Q22,'12GS'!$AH$8:$AK$39,2,FALSE)</f>
        <v>#N/A</v>
      </c>
      <c r="S22" s="108">
        <v>36</v>
      </c>
    </row>
    <row r="23" spans="1:19" ht="13.5" hidden="1">
      <c r="A23" s="106"/>
      <c r="B23" s="107"/>
      <c r="C23" s="107" t="e">
        <f>VLOOKUP(B23,'14BS'!$AH$8:$AK$39,2,FALSE)</f>
        <v>#N/A</v>
      </c>
      <c r="D23" s="108">
        <v>36</v>
      </c>
      <c r="F23" s="106"/>
      <c r="G23" s="107"/>
      <c r="H23" s="107" t="e">
        <f>VLOOKUP(G23,'12BS'!$AH$8:$AK$39,2,FALSE)</f>
        <v>#N/A</v>
      </c>
      <c r="I23" s="108">
        <v>36</v>
      </c>
      <c r="K23" s="106"/>
      <c r="L23" s="107"/>
      <c r="M23" s="107" t="e">
        <f>VLOOKUP(L23,'14GS'!$AH$8:$AK$39,2,FALSE)</f>
        <v>#N/A</v>
      </c>
      <c r="N23" s="108">
        <v>36</v>
      </c>
      <c r="P23" s="106"/>
      <c r="Q23" s="107"/>
      <c r="R23" s="107" t="e">
        <f>VLOOKUP(Q23,'12GS'!$AH$8:$AK$39,2,FALSE)</f>
        <v>#N/A</v>
      </c>
      <c r="S23" s="108">
        <v>36</v>
      </c>
    </row>
    <row r="24" spans="1:19" ht="13.5" hidden="1">
      <c r="A24" s="106"/>
      <c r="B24" s="107"/>
      <c r="C24" s="107" t="e">
        <f>VLOOKUP(B24,'14BS'!$AH$8:$AK$39,2,FALSE)</f>
        <v>#N/A</v>
      </c>
      <c r="D24" s="108">
        <v>36</v>
      </c>
      <c r="F24" s="106"/>
      <c r="G24" s="107"/>
      <c r="H24" s="107" t="e">
        <f>VLOOKUP(G24,'12BS'!$AH$8:$AK$39,2,FALSE)</f>
        <v>#N/A</v>
      </c>
      <c r="I24" s="108">
        <v>36</v>
      </c>
      <c r="K24" s="106"/>
      <c r="L24" s="107"/>
      <c r="M24" s="107" t="e">
        <f>VLOOKUP(L24,'14GS'!$AH$8:$AK$39,2,FALSE)</f>
        <v>#N/A</v>
      </c>
      <c r="N24" s="108">
        <v>36</v>
      </c>
      <c r="P24" s="106"/>
      <c r="Q24" s="107"/>
      <c r="R24" s="107" t="e">
        <f>VLOOKUP(Q24,'12GS'!$AH$8:$AK$39,2,FALSE)</f>
        <v>#N/A</v>
      </c>
      <c r="S24" s="108">
        <v>36</v>
      </c>
    </row>
    <row r="25" spans="1:19" ht="13.5" hidden="1">
      <c r="A25" s="106"/>
      <c r="B25" s="107"/>
      <c r="C25" s="107" t="e">
        <f>VLOOKUP(B25,'14BS'!$AH$8:$AK$39,2,FALSE)</f>
        <v>#N/A</v>
      </c>
      <c r="D25" s="108">
        <v>36</v>
      </c>
      <c r="F25" s="106"/>
      <c r="G25" s="107"/>
      <c r="H25" s="107" t="e">
        <f>VLOOKUP(G25,'12BS'!$AH$8:$AK$39,2,FALSE)</f>
        <v>#N/A</v>
      </c>
      <c r="I25" s="108">
        <v>36</v>
      </c>
      <c r="K25" s="106"/>
      <c r="L25" s="107"/>
      <c r="M25" s="107" t="e">
        <f>VLOOKUP(L25,'14GS'!$AH$8:$AK$39,2,FALSE)</f>
        <v>#N/A</v>
      </c>
      <c r="N25" s="108">
        <v>36</v>
      </c>
      <c r="P25" s="106"/>
      <c r="Q25" s="107"/>
      <c r="R25" s="107" t="e">
        <f>VLOOKUP(Q25,'12GS'!$AH$8:$AK$39,2,FALSE)</f>
        <v>#N/A</v>
      </c>
      <c r="S25" s="108">
        <v>36</v>
      </c>
    </row>
    <row r="26" spans="1:19" ht="13.5" hidden="1">
      <c r="A26" s="106"/>
      <c r="B26" s="107"/>
      <c r="C26" s="107" t="e">
        <f>VLOOKUP(B26,'14BS'!$AH$8:$AK$39,2,FALSE)</f>
        <v>#N/A</v>
      </c>
      <c r="D26" s="108">
        <v>36</v>
      </c>
      <c r="F26" s="106"/>
      <c r="G26" s="107"/>
      <c r="H26" s="107" t="e">
        <f>VLOOKUP(G26,'12BS'!$AH$8:$AK$39,2,FALSE)</f>
        <v>#N/A</v>
      </c>
      <c r="I26" s="108">
        <v>36</v>
      </c>
      <c r="K26" s="106"/>
      <c r="L26" s="107"/>
      <c r="M26" s="107" t="e">
        <f>VLOOKUP(L26,'14GS'!$AH$8:$AK$39,2,FALSE)</f>
        <v>#N/A</v>
      </c>
      <c r="N26" s="108">
        <v>36</v>
      </c>
      <c r="P26" s="106"/>
      <c r="Q26" s="107"/>
      <c r="R26" s="107" t="e">
        <f>VLOOKUP(Q26,'12GS'!$AH$8:$AK$39,2,FALSE)</f>
        <v>#N/A</v>
      </c>
      <c r="S26" s="108">
        <v>36</v>
      </c>
    </row>
    <row r="27" spans="1:19" ht="13.5" hidden="1">
      <c r="A27" s="106"/>
      <c r="B27" s="107"/>
      <c r="C27" s="107" t="e">
        <f>VLOOKUP(B27,'14BS'!$AH$8:$AK$39,2,FALSE)</f>
        <v>#N/A</v>
      </c>
      <c r="D27" s="108">
        <v>36</v>
      </c>
      <c r="F27" s="106"/>
      <c r="G27" s="107"/>
      <c r="H27" s="107" t="e">
        <f>VLOOKUP(G27,'12BS'!$AH$8:$AK$39,2,FALSE)</f>
        <v>#N/A</v>
      </c>
      <c r="I27" s="108">
        <v>36</v>
      </c>
      <c r="K27" s="106"/>
      <c r="L27" s="107"/>
      <c r="M27" s="107" t="e">
        <f>VLOOKUP(L27,'14GS'!$AH$8:$AK$39,2,FALSE)</f>
        <v>#N/A</v>
      </c>
      <c r="N27" s="108">
        <v>36</v>
      </c>
      <c r="P27" s="106"/>
      <c r="Q27" s="107"/>
      <c r="R27" s="107" t="e">
        <f>VLOOKUP(Q27,'12GS'!$AH$8:$AK$39,2,FALSE)</f>
        <v>#N/A</v>
      </c>
      <c r="S27" s="108">
        <v>36</v>
      </c>
    </row>
    <row r="28" spans="1:19" ht="13.5" hidden="1">
      <c r="A28" s="106"/>
      <c r="B28" s="107"/>
      <c r="C28" s="107" t="e">
        <f>VLOOKUP(B28,'14BS'!$AH$8:$AK$39,2,FALSE)</f>
        <v>#N/A</v>
      </c>
      <c r="D28" s="108">
        <v>36</v>
      </c>
      <c r="F28" s="106"/>
      <c r="G28" s="107"/>
      <c r="H28" s="107" t="e">
        <f>VLOOKUP(G28,'12BS'!$AH$8:$AK$39,2,FALSE)</f>
        <v>#N/A</v>
      </c>
      <c r="I28" s="108">
        <v>36</v>
      </c>
      <c r="K28" s="106"/>
      <c r="L28" s="107"/>
      <c r="M28" s="107" t="e">
        <f>VLOOKUP(L28,'14GS'!$AH$8:$AK$39,2,FALSE)</f>
        <v>#N/A</v>
      </c>
      <c r="N28" s="108">
        <v>36</v>
      </c>
      <c r="P28" s="106"/>
      <c r="Q28" s="107"/>
      <c r="R28" s="107" t="e">
        <f>VLOOKUP(Q28,'12GS'!$AH$8:$AK$39,2,FALSE)</f>
        <v>#N/A</v>
      </c>
      <c r="S28" s="108">
        <v>36</v>
      </c>
    </row>
    <row r="29" spans="1:19" ht="13.5" hidden="1">
      <c r="A29" s="106"/>
      <c r="B29" s="107"/>
      <c r="C29" s="107" t="e">
        <f>VLOOKUP(B29,'14BS'!$AH$8:$AK$39,2,FALSE)</f>
        <v>#N/A</v>
      </c>
      <c r="D29" s="108">
        <v>36</v>
      </c>
      <c r="F29" s="106"/>
      <c r="G29" s="107"/>
      <c r="H29" s="107" t="e">
        <f>VLOOKUP(G29,'12BS'!$AH$8:$AK$39,2,FALSE)</f>
        <v>#N/A</v>
      </c>
      <c r="I29" s="108">
        <v>36</v>
      </c>
      <c r="K29" s="106"/>
      <c r="L29" s="107"/>
      <c r="M29" s="107" t="e">
        <f>VLOOKUP(L29,'14GS'!$AH$8:$AK$39,2,FALSE)</f>
        <v>#N/A</v>
      </c>
      <c r="N29" s="108">
        <v>36</v>
      </c>
      <c r="P29" s="106"/>
      <c r="Q29" s="107"/>
      <c r="R29" s="107" t="e">
        <f>VLOOKUP(Q29,'12GS'!$AH$8:$AK$39,2,FALSE)</f>
        <v>#N/A</v>
      </c>
      <c r="S29" s="108">
        <v>36</v>
      </c>
    </row>
    <row r="30" spans="1:19" ht="13.5" hidden="1">
      <c r="A30" s="106"/>
      <c r="B30" s="107"/>
      <c r="C30" s="107" t="e">
        <f>VLOOKUP(B30,'14BS'!$AH$8:$AK$39,2,FALSE)</f>
        <v>#N/A</v>
      </c>
      <c r="D30" s="108">
        <v>36</v>
      </c>
      <c r="F30" s="106"/>
      <c r="G30" s="107"/>
      <c r="H30" s="107" t="e">
        <f>VLOOKUP(G30,'12BS'!$AH$8:$AK$39,2,FALSE)</f>
        <v>#N/A</v>
      </c>
      <c r="I30" s="108">
        <v>36</v>
      </c>
      <c r="K30" s="106"/>
      <c r="L30" s="107"/>
      <c r="M30" s="107" t="e">
        <f>VLOOKUP(L30,'14GS'!$AH$8:$AK$39,2,FALSE)</f>
        <v>#N/A</v>
      </c>
      <c r="N30" s="108">
        <v>36</v>
      </c>
      <c r="P30" s="106"/>
      <c r="Q30" s="107"/>
      <c r="R30" s="107" t="e">
        <f>VLOOKUP(Q30,'12GS'!$AH$8:$AK$39,2,FALSE)</f>
        <v>#N/A</v>
      </c>
      <c r="S30" s="108">
        <v>36</v>
      </c>
    </row>
    <row r="31" spans="1:19" ht="13.5" hidden="1">
      <c r="A31" s="106"/>
      <c r="B31" s="107"/>
      <c r="C31" s="107" t="e">
        <f>VLOOKUP(B31,'14BS'!$AH$8:$AK$39,2,FALSE)</f>
        <v>#N/A</v>
      </c>
      <c r="D31" s="108">
        <v>36</v>
      </c>
      <c r="F31" s="106"/>
      <c r="G31" s="107"/>
      <c r="H31" s="107" t="e">
        <f>VLOOKUP(G31,'12BS'!$AH$8:$AK$39,2,FALSE)</f>
        <v>#N/A</v>
      </c>
      <c r="I31" s="108">
        <v>36</v>
      </c>
      <c r="K31" s="106"/>
      <c r="L31" s="107"/>
      <c r="M31" s="107" t="e">
        <f>VLOOKUP(L31,'14GS'!$AH$8:$AK$39,2,FALSE)</f>
        <v>#N/A</v>
      </c>
      <c r="N31" s="108">
        <v>36</v>
      </c>
      <c r="P31" s="106"/>
      <c r="Q31" s="107"/>
      <c r="R31" s="107" t="e">
        <f>VLOOKUP(Q31,'12GS'!$AH$8:$AK$39,2,FALSE)</f>
        <v>#N/A</v>
      </c>
      <c r="S31" s="108">
        <v>36</v>
      </c>
    </row>
    <row r="32" spans="1:19" ht="13.5" hidden="1">
      <c r="A32" s="106"/>
      <c r="B32" s="107"/>
      <c r="C32" s="107" t="e">
        <f>VLOOKUP(B32,'14BS'!$AH$8:$AK$39,2,FALSE)</f>
        <v>#N/A</v>
      </c>
      <c r="D32" s="108">
        <v>36</v>
      </c>
      <c r="F32" s="106"/>
      <c r="G32" s="107"/>
      <c r="H32" s="107" t="e">
        <f>VLOOKUP(G32,'12BS'!$AH$8:$AK$39,2,FALSE)</f>
        <v>#N/A</v>
      </c>
      <c r="I32" s="108">
        <v>36</v>
      </c>
      <c r="K32" s="106"/>
      <c r="L32" s="107"/>
      <c r="M32" s="107" t="e">
        <f>VLOOKUP(L32,'14GS'!$AH$8:$AK$39,2,FALSE)</f>
        <v>#N/A</v>
      </c>
      <c r="N32" s="108">
        <v>36</v>
      </c>
      <c r="P32" s="106"/>
      <c r="Q32" s="107"/>
      <c r="R32" s="107" t="e">
        <f>VLOOKUP(Q32,'12GS'!$AH$8:$AK$39,2,FALSE)</f>
        <v>#N/A</v>
      </c>
      <c r="S32" s="108">
        <v>36</v>
      </c>
    </row>
    <row r="33" spans="1:19" ht="13.5" hidden="1">
      <c r="A33" s="106"/>
      <c r="B33" s="107"/>
      <c r="C33" s="107" t="e">
        <f>VLOOKUP(B33,'14BS'!$AH$8:$AK$39,2,FALSE)</f>
        <v>#N/A</v>
      </c>
      <c r="D33" s="108">
        <v>36</v>
      </c>
      <c r="F33" s="106"/>
      <c r="G33" s="107"/>
      <c r="H33" s="107" t="e">
        <f>VLOOKUP(G33,'12BS'!$AH$8:$AK$39,2,FALSE)</f>
        <v>#N/A</v>
      </c>
      <c r="I33" s="108">
        <v>36</v>
      </c>
      <c r="K33" s="106"/>
      <c r="L33" s="107"/>
      <c r="M33" s="107" t="e">
        <f>VLOOKUP(L33,'14GS'!$AH$8:$AK$39,2,FALSE)</f>
        <v>#N/A</v>
      </c>
      <c r="N33" s="108">
        <v>36</v>
      </c>
      <c r="P33" s="106"/>
      <c r="Q33" s="107"/>
      <c r="R33" s="107" t="e">
        <f>VLOOKUP(Q33,'12GS'!$AH$8:$AK$39,2,FALSE)</f>
        <v>#N/A</v>
      </c>
      <c r="S33" s="108">
        <v>36</v>
      </c>
    </row>
    <row r="34" spans="1:19" ht="13.5" hidden="1">
      <c r="A34" s="106"/>
      <c r="B34" s="107"/>
      <c r="C34" s="107" t="e">
        <f>VLOOKUP(B34,'14BS'!$AH$8:$AK$39,2,FALSE)</f>
        <v>#N/A</v>
      </c>
      <c r="D34" s="108">
        <v>36</v>
      </c>
      <c r="F34" s="106"/>
      <c r="G34" s="107"/>
      <c r="H34" s="107" t="e">
        <f>VLOOKUP(G34,'12BS'!$AH$8:$AK$39,2,FALSE)</f>
        <v>#N/A</v>
      </c>
      <c r="I34" s="108">
        <v>36</v>
      </c>
      <c r="K34" s="106"/>
      <c r="L34" s="107"/>
      <c r="M34" s="107" t="e">
        <f>VLOOKUP(L34,'14GS'!$AH$8:$AK$39,2,FALSE)</f>
        <v>#N/A</v>
      </c>
      <c r="N34" s="108">
        <v>36</v>
      </c>
      <c r="P34" s="106"/>
      <c r="Q34" s="107"/>
      <c r="R34" s="107" t="e">
        <f>VLOOKUP(Q34,'12GS'!$AH$8:$AK$39,2,FALSE)</f>
        <v>#N/A</v>
      </c>
      <c r="S34" s="108">
        <v>36</v>
      </c>
    </row>
    <row r="35" spans="1:19" ht="13.5" hidden="1">
      <c r="A35" s="109"/>
      <c r="B35" s="110"/>
      <c r="C35" s="107" t="e">
        <f>VLOOKUP(B35,'14BS'!$AH$8:$AK$39,2,FALSE)</f>
        <v>#N/A</v>
      </c>
      <c r="D35" s="111">
        <v>36</v>
      </c>
      <c r="F35" s="109"/>
      <c r="G35" s="110"/>
      <c r="H35" s="110" t="e">
        <f>VLOOKUP(G35,'12BS'!$AH$8:$AK$39,2,FALSE)</f>
        <v>#N/A</v>
      </c>
      <c r="I35" s="111">
        <v>36</v>
      </c>
      <c r="K35" s="109"/>
      <c r="L35" s="110"/>
      <c r="M35" s="110" t="e">
        <f>VLOOKUP(L35,'14GS'!$AH$8:$AK$39,2,FALSE)</f>
        <v>#N/A</v>
      </c>
      <c r="N35" s="111">
        <v>36</v>
      </c>
      <c r="P35" s="109"/>
      <c r="Q35" s="110"/>
      <c r="R35" s="110" t="e">
        <f>VLOOKUP(Q35,'12GS'!$AH$8:$AK$39,2,FALSE)</f>
        <v>#N/A</v>
      </c>
      <c r="S35" s="111">
        <v>36</v>
      </c>
    </row>
  </sheetData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</dc:creator>
  <cp:keywords/>
  <dc:description/>
  <cp:lastModifiedBy>chiho yoshoka</cp:lastModifiedBy>
  <cp:lastPrinted>2003-02-10T08:30:49Z</cp:lastPrinted>
  <dcterms:created xsi:type="dcterms:W3CDTF">2001-11-01T01:15:12Z</dcterms:created>
  <dcterms:modified xsi:type="dcterms:W3CDTF">2003-02-12T04:24:39Z</dcterms:modified>
  <cp:category/>
  <cp:version/>
  <cp:contentType/>
  <cp:contentStatus/>
</cp:coreProperties>
</file>