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685" tabRatio="676" activeTab="5"/>
  </bookViews>
  <sheets>
    <sheet name="14才BS" sheetId="1" r:id="rId1"/>
    <sheet name="12才BS" sheetId="2" r:id="rId2"/>
    <sheet name="14才GS" sheetId="3" r:id="rId3"/>
    <sheet name="12才GS" sheetId="4" r:id="rId4"/>
    <sheet name="14才男女D" sheetId="5" r:id="rId5"/>
    <sheet name="12才男女D" sheetId="6" r:id="rId6"/>
    <sheet name="O.O.P" sheetId="7" r:id="rId7"/>
    <sheet name="ﾃﾞｰﾀ" sheetId="8" r:id="rId8"/>
  </sheets>
  <definedNames>
    <definedName name="_xlnm.Print_Area" localSheetId="3">'12才GS'!$A$1:$Q$76</definedName>
    <definedName name="_xlnm.Print_Area" localSheetId="2">'14才GS'!$A$1:$Q$76</definedName>
  </definedNames>
  <calcPr fullCalcOnLoad="1"/>
</workbook>
</file>

<file path=xl/sharedStrings.xml><?xml version="1.0" encoding="utf-8"?>
<sst xmlns="http://schemas.openxmlformats.org/spreadsheetml/2006/main" count="1705" uniqueCount="899">
  <si>
    <t>●　シード順位</t>
  </si>
  <si>
    <t>種　目</t>
  </si>
  <si>
    <t>回　戦</t>
  </si>
  <si>
    <t>大会</t>
  </si>
  <si>
    <t>第</t>
  </si>
  <si>
    <t>日</t>
  </si>
  <si>
    <t>/</t>
  </si>
  <si>
    <t>1R</t>
  </si>
  <si>
    <t>Ｆ</t>
  </si>
  <si>
    <t>1R</t>
  </si>
  <si>
    <t>SF</t>
  </si>
  <si>
    <t>Ｆ</t>
  </si>
  <si>
    <t>●　補欠順位</t>
  </si>
  <si>
    <t>1R</t>
  </si>
  <si>
    <t>2R</t>
  </si>
  <si>
    <t>QF</t>
  </si>
  <si>
    <t>SF</t>
  </si>
  <si>
    <t>Ｆ</t>
  </si>
  <si>
    <t>SF</t>
  </si>
  <si>
    <t>≪男子シングルス≫</t>
  </si>
  <si>
    <t>≪女子シングルス≫</t>
  </si>
  <si>
    <t>【　順位決定戦　】</t>
  </si>
  <si>
    <t>５～８位決定</t>
  </si>
  <si>
    <t>３・４位決定</t>
  </si>
  <si>
    <t>●シード順位</t>
  </si>
  <si>
    <t>●補欠順位</t>
  </si>
  <si>
    <t>ドローNo</t>
  </si>
  <si>
    <t>氏</t>
  </si>
  <si>
    <t>名</t>
  </si>
  <si>
    <t>ﾌﾘｶﾞﾅ</t>
  </si>
  <si>
    <t>生年月日</t>
  </si>
  <si>
    <t>所属</t>
  </si>
  <si>
    <t>≪男子ダブルス≫</t>
  </si>
  <si>
    <t>≪男子ダブルス横並び≫</t>
  </si>
  <si>
    <t>≪女子ダブルス≫</t>
  </si>
  <si>
    <t>≪女子ダブルス横並び≫</t>
  </si>
  <si>
    <t>2R</t>
  </si>
  <si>
    <t>QF</t>
  </si>
  <si>
    <t>QF</t>
  </si>
  <si>
    <t>1R</t>
  </si>
  <si>
    <t>2R</t>
  </si>
  <si>
    <t>QF</t>
  </si>
  <si>
    <t>SF</t>
  </si>
  <si>
    <t>Ｆ</t>
  </si>
  <si>
    <t>1R</t>
  </si>
  <si>
    <t>2R</t>
  </si>
  <si>
    <t>QF</t>
  </si>
  <si>
    <t>SF</t>
  </si>
  <si>
    <t>Ｆ</t>
  </si>
  <si>
    <t>≪　１２才　≫</t>
  </si>
  <si>
    <t>≪　１４才　≫</t>
  </si>
  <si>
    <t>1R</t>
  </si>
  <si>
    <t>QF</t>
  </si>
  <si>
    <t>SF</t>
  </si>
  <si>
    <t>Ｆ</t>
  </si>
  <si>
    <t>2005 DUNLOP CUP 全国選抜ジュニアテニス選手権</t>
  </si>
  <si>
    <t>兼ワールドジュニアテニス‘2005　九州地域予選</t>
  </si>
  <si>
    <t>2005九州選抜ジュニアダブルス選手権大会</t>
  </si>
  <si>
    <t>１４才男子ダブルス</t>
  </si>
  <si>
    <t>１４才女子ダブルス</t>
  </si>
  <si>
    <t>１２才男子ダブルス</t>
  </si>
  <si>
    <t>１２才女子ダブルス</t>
  </si>
  <si>
    <t>≪　１４才男子シングルス　≫</t>
  </si>
  <si>
    <t>≪　１２才男子シングルス　≫</t>
  </si>
  <si>
    <t>≪　１４才女子シングルス　≫</t>
  </si>
  <si>
    <t>≪　１２才女子シングルス　≫</t>
  </si>
  <si>
    <t>2005/2/12～13</t>
  </si>
  <si>
    <t>2005/2/12～13</t>
  </si>
  <si>
    <t>宮崎県総合運動公園テニスコート</t>
  </si>
  <si>
    <t>2005/2/12～13</t>
  </si>
  <si>
    <t>2005/2/12～13</t>
  </si>
  <si>
    <t>宮崎県総合運動公園テニスコート</t>
  </si>
  <si>
    <t>≪１２才男子シングルス≫</t>
  </si>
  <si>
    <t>≪１２才男子ダブルス≫</t>
  </si>
  <si>
    <t>≪１２才女子シングルス≫</t>
  </si>
  <si>
    <t>≪１２才女子ダブルス≫</t>
  </si>
  <si>
    <t>2005全国選抜Ｊｒ　九州地域予選</t>
  </si>
  <si>
    <t>≪１４才男子シングルス≫</t>
  </si>
  <si>
    <t>≪１４才男子ダブルス≫</t>
  </si>
  <si>
    <t>≪１４才女子シングルス≫</t>
  </si>
  <si>
    <t>≪１４才女子ダブルス≫</t>
  </si>
  <si>
    <t>(</t>
  </si>
  <si>
    <t>)</t>
  </si>
  <si>
    <t>於　宮崎県総合運動公園</t>
  </si>
  <si>
    <t/>
  </si>
  <si>
    <t>金城　充</t>
  </si>
  <si>
    <t>池田　慎一</t>
  </si>
  <si>
    <t>尾方　祐太</t>
  </si>
  <si>
    <t>森永　晃</t>
  </si>
  <si>
    <t>向井　涼介</t>
  </si>
  <si>
    <t>馬場　英旭</t>
  </si>
  <si>
    <t>小田原　直樹</t>
  </si>
  <si>
    <t>高山　和也</t>
  </si>
  <si>
    <t>石野　祐希</t>
  </si>
  <si>
    <t>岩倉　一樹</t>
  </si>
  <si>
    <t>糸山　隆介</t>
  </si>
  <si>
    <t>近藤　翔英</t>
  </si>
  <si>
    <t>浜田　美輝</t>
  </si>
  <si>
    <t>江口　実沙</t>
  </si>
  <si>
    <t>大石　加奈子</t>
  </si>
  <si>
    <t>森永　聡子</t>
  </si>
  <si>
    <t>伊波　佳苗</t>
  </si>
  <si>
    <t>杉原　里沙子</t>
  </si>
  <si>
    <t>大原　かのこ</t>
  </si>
  <si>
    <t>長谷川　茉美</t>
  </si>
  <si>
    <t>中嶋　優</t>
  </si>
  <si>
    <t>鐘江　真央</t>
  </si>
  <si>
    <t>村上　加奈</t>
  </si>
  <si>
    <t>山口　夏穂</t>
  </si>
  <si>
    <t>山口　颯也</t>
  </si>
  <si>
    <t>林　裕一郎</t>
  </si>
  <si>
    <t>石井　智久</t>
  </si>
  <si>
    <t>西田　浩輝</t>
  </si>
  <si>
    <t>金城</t>
  </si>
  <si>
    <t>(沖・仲井真中）</t>
  </si>
  <si>
    <t>長江</t>
  </si>
  <si>
    <t>昂次郎</t>
  </si>
  <si>
    <t>(鹿・白銀坂Jr）</t>
  </si>
  <si>
    <t>小村</t>
  </si>
  <si>
    <t>尚弘</t>
  </si>
  <si>
    <t>(宮・延岡ﾛｲﾔﾙTC）</t>
  </si>
  <si>
    <t>野原</t>
  </si>
  <si>
    <t>鴻</t>
  </si>
  <si>
    <t>(沖･ﾁｬﾚﾝｼﾞ)</t>
  </si>
  <si>
    <t>中島</t>
  </si>
  <si>
    <t>啓</t>
  </si>
  <si>
    <t>(佐・佐賀GTC)</t>
  </si>
  <si>
    <t>前田</t>
  </si>
  <si>
    <t>浩司</t>
  </si>
  <si>
    <t>(宮・ﾗｲｼﾞﾝｸﾞｻﾝ）</t>
  </si>
  <si>
    <t>大串</t>
  </si>
  <si>
    <t>光太郎</t>
  </si>
  <si>
    <t>(長・SNTC）</t>
  </si>
  <si>
    <t>向井</t>
  </si>
  <si>
    <t>涼介</t>
  </si>
  <si>
    <t>(大・LOB．TA）</t>
  </si>
  <si>
    <t>森永</t>
  </si>
  <si>
    <t>晃</t>
  </si>
  <si>
    <t>(宮・高鍋Jr）</t>
  </si>
  <si>
    <t>岡本</t>
  </si>
  <si>
    <t>祐貴</t>
  </si>
  <si>
    <t>(福・ﾌﾞﾗｲﾄﾃﾆｽｾﾝﾀｰ）</t>
  </si>
  <si>
    <t>内門</t>
  </si>
  <si>
    <t>大地</t>
  </si>
  <si>
    <t>(鹿・松野Jr）</t>
  </si>
  <si>
    <t>荒谷</t>
  </si>
  <si>
    <t>和宏</t>
  </si>
  <si>
    <t>片谷</t>
  </si>
  <si>
    <t>祥吾</t>
  </si>
  <si>
    <t>(鹿・緑丘中）</t>
  </si>
  <si>
    <t>西浦</t>
  </si>
  <si>
    <t>巧人</t>
  </si>
  <si>
    <t>(熊・松橋中）</t>
  </si>
  <si>
    <t>大塚</t>
  </si>
  <si>
    <t>拳之助</t>
  </si>
  <si>
    <t>(熊・長嶺ＴＣ）</t>
  </si>
  <si>
    <t>馬場</t>
  </si>
  <si>
    <t>英旭</t>
  </si>
  <si>
    <t>(福・中央ｲﾝﾄﾞｱ）</t>
  </si>
  <si>
    <t>小田原</t>
  </si>
  <si>
    <t>直樹</t>
  </si>
  <si>
    <t>(福・門司LTC）</t>
  </si>
  <si>
    <t>成富</t>
  </si>
  <si>
    <t>友哉</t>
  </si>
  <si>
    <t>島尻</t>
  </si>
  <si>
    <t>(沖･美東中)</t>
  </si>
  <si>
    <t>多治見</t>
  </si>
  <si>
    <t>幸亮</t>
  </si>
  <si>
    <t>(熊・長嶺TC）</t>
  </si>
  <si>
    <t>義明</t>
  </si>
  <si>
    <t>(福・TTA TS）</t>
  </si>
  <si>
    <t>永易</t>
  </si>
  <si>
    <t>恭之介</t>
  </si>
  <si>
    <t>小石</t>
  </si>
  <si>
    <t>尾方</t>
  </si>
  <si>
    <t>祐太</t>
  </si>
  <si>
    <t>(福・TTA TS)</t>
  </si>
  <si>
    <t>高山</t>
  </si>
  <si>
    <t>和也</t>
  </si>
  <si>
    <t>(福・春日西TC）</t>
  </si>
  <si>
    <t>永谷</t>
  </si>
  <si>
    <t>光佑</t>
  </si>
  <si>
    <t>(大・ＯＴＣ)</t>
  </si>
  <si>
    <t>成合</t>
  </si>
  <si>
    <t>陶平</t>
  </si>
  <si>
    <t>首藤</t>
  </si>
  <si>
    <t>知宏</t>
  </si>
  <si>
    <t>(大・安岐広域）</t>
  </si>
  <si>
    <t>權藤</t>
  </si>
  <si>
    <t>丞</t>
  </si>
  <si>
    <t>(長・ﾄﾚﾃﾞｨｱ）</t>
  </si>
  <si>
    <t>佐伯</t>
  </si>
  <si>
    <t>卓郎</t>
  </si>
  <si>
    <t>太田</t>
  </si>
  <si>
    <t>雄介</t>
  </si>
  <si>
    <t>(長・ｽｶﾞTS）</t>
  </si>
  <si>
    <t>池田</t>
  </si>
  <si>
    <t>慎一</t>
  </si>
  <si>
    <t>(佐・太閤TC）</t>
  </si>
  <si>
    <t>充</t>
  </si>
  <si>
    <t>ｷﾝｼﾞｮｳ ﾐﾁﾙ</t>
  </si>
  <si>
    <t>ﾅｶﾞｴ ｺｳｼﾞﾛｳ</t>
  </si>
  <si>
    <t>ｺﾑﾗ ﾀｶﾋﾛ</t>
  </si>
  <si>
    <t>ﾉﾊﾗ ｺｳ</t>
  </si>
  <si>
    <t>ﾅｶｼﾏ ﾊｼﾞﾒ</t>
  </si>
  <si>
    <t>ﾏｴﾀﾞ ｺｳｼﾞ</t>
  </si>
  <si>
    <t>ｵｵｸﾞｼ ｺｳﾀﾛｳ</t>
  </si>
  <si>
    <t>ﾑｶｲ ﾘｮｳｽｹ</t>
  </si>
  <si>
    <t>ﾓﾘﾅｶﾞ ｱｷﾗ</t>
  </si>
  <si>
    <t>ｵｶﾓﾄ ﾕｳｷ</t>
  </si>
  <si>
    <t>ｳﾁｶﾄﾞ ﾀﾞｲﾁ</t>
  </si>
  <si>
    <t>ｱﾗﾀﾆ ｶｽﾞﾋﾛ</t>
  </si>
  <si>
    <t>ｶﾀﾀﾆ ｼｮｳｺﾞ</t>
  </si>
  <si>
    <t>ﾆｼｳﾗ ﾀｸﾄ</t>
  </si>
  <si>
    <t>ｵｵﾂｶ ｹﾝﾉｽｹ</t>
  </si>
  <si>
    <t>ﾊﾞﾊﾞ ﾋﾃﾞｱｷ</t>
  </si>
  <si>
    <t>ｵﾀﾞﾜﾗ ﾅｵｷ</t>
  </si>
  <si>
    <t>ﾅﾘﾄﾞﾐ ﾕｳﾔ</t>
  </si>
  <si>
    <t>哲至</t>
  </si>
  <si>
    <t>ｼﾏｼﾞﾘ ﾃﾂｼ</t>
  </si>
  <si>
    <t>ﾀｼﾞﾐ ｺｳｽｹ</t>
  </si>
  <si>
    <t>ﾏｴﾀﾞ ﾖｼｱｷ</t>
  </si>
  <si>
    <t>ﾅｶﾞﾔｽ ｷｮｳﾉｽｹ</t>
  </si>
  <si>
    <t>ｺｲｼ ｹｲｽｹ</t>
  </si>
  <si>
    <t>ｵｶﾞﾀ ﾕｳﾀ</t>
  </si>
  <si>
    <t>ﾀｶﾔﾏ ｶｽﾞﾔ</t>
  </si>
  <si>
    <t>ﾅｶﾞﾀﾆ ｺｳｽｹ</t>
  </si>
  <si>
    <t>ﾅﾘｱｲ ﾄｳﾍｲ</t>
  </si>
  <si>
    <t>ｼｭﾄｳ ﾄﾓﾋﾛ</t>
  </si>
  <si>
    <t>ｺﾞﾝﾄﾞｳ ｼｮｳ</t>
  </si>
  <si>
    <t>ｻｲｷ ﾀｸﾛｳ</t>
  </si>
  <si>
    <t>ｵｵﾀ　ﾕｳｽｹ</t>
  </si>
  <si>
    <t>ｲｹﾀﾞ ｼﾝｲﾁ</t>
  </si>
  <si>
    <t>山口</t>
  </si>
  <si>
    <t>颯也</t>
  </si>
  <si>
    <t>(長・ﾀﾞｲﾔﾓﾝﾄﾞTC）</t>
  </si>
  <si>
    <t>ﾔﾏｸﾞﾁ ｿｳﾔ</t>
  </si>
  <si>
    <t>竹田</t>
  </si>
  <si>
    <t>祐二</t>
  </si>
  <si>
    <t>(鹿・フジｼﾞｭﾆｱ）</t>
  </si>
  <si>
    <t>ﾀｹﾀﾞ ﾕｳｼﾞ</t>
  </si>
  <si>
    <t>日暮</t>
  </si>
  <si>
    <t>潮</t>
  </si>
  <si>
    <t>(福・ｷｬﾝﾌﾟﾂｰ）</t>
  </si>
  <si>
    <t>ﾋｸﾞﾚ ｳｼｵ</t>
  </si>
  <si>
    <t>田村</t>
  </si>
  <si>
    <t>知大</t>
  </si>
  <si>
    <t>(沖・小禄テニススポーツ少年団）</t>
  </si>
  <si>
    <t>ﾀﾑﾗ ﾁﾋﾛ</t>
  </si>
  <si>
    <t>佐藤</t>
  </si>
  <si>
    <t>鳳大</t>
  </si>
  <si>
    <t>(福・I.S.P）</t>
  </si>
  <si>
    <t>ｻﾄｳ ﾎｳﾀﾞｲ</t>
  </si>
  <si>
    <t>小崎</t>
  </si>
  <si>
    <t>直人</t>
  </si>
  <si>
    <t>ｺｻﾞｷ ﾅｵﾄ</t>
  </si>
  <si>
    <t>亀井</t>
  </si>
  <si>
    <t>一貴</t>
  </si>
  <si>
    <t>(福・春日西TC）</t>
  </si>
  <si>
    <t>ｶﾒｲ ｶｽﾞｷ</t>
  </si>
  <si>
    <t>伊藤</t>
  </si>
  <si>
    <t>孝史郎</t>
  </si>
  <si>
    <t>ｲﾄｳ ｺｳｼﾛｳ</t>
  </si>
  <si>
    <t>西田</t>
  </si>
  <si>
    <t>浩輝</t>
  </si>
  <si>
    <t>(鹿・ＳＴＡ）</t>
  </si>
  <si>
    <t>ﾆｼﾀﾞ ｺｳｷ</t>
  </si>
  <si>
    <t>寺田</t>
  </si>
  <si>
    <t>和矢</t>
  </si>
  <si>
    <t>(沖・沖縄ＴＴＣ）</t>
  </si>
  <si>
    <t>ﾃﾗﾀﾞ ｶｽﾞﾔ</t>
  </si>
  <si>
    <t>友寄</t>
  </si>
  <si>
    <t>慎之介</t>
  </si>
  <si>
    <t>(沖･宜野湾市スポーツ少年団)</t>
  </si>
  <si>
    <t>ﾄﾓﾖｾ ｼﾝﾉｽｹ</t>
  </si>
  <si>
    <t>白水</t>
  </si>
  <si>
    <t>真澄</t>
  </si>
  <si>
    <t>ｼﾛｳｽﾞ ﾏｽﾐ</t>
  </si>
  <si>
    <t>敦志</t>
  </si>
  <si>
    <t>ｵﾀﾞﾜﾗ ｱﾂｼ</t>
  </si>
  <si>
    <t>野田</t>
  </si>
  <si>
    <t>哲平</t>
  </si>
  <si>
    <t>(長・ﾄﾚﾃﾞｨｱ)</t>
  </si>
  <si>
    <t>ﾉﾀﾞ ﾃｯﾍﾟｲ</t>
  </si>
  <si>
    <t>當真</t>
  </si>
  <si>
    <t>恭平</t>
  </si>
  <si>
    <t>(沖・ＴＣ　μ）</t>
  </si>
  <si>
    <t>ﾄｳﾏ ｷｮｳﾍｲ</t>
  </si>
  <si>
    <t>直政</t>
  </si>
  <si>
    <t>(大・LOB.TA）</t>
  </si>
  <si>
    <t>ｻｲｷ ﾅｵﾏｻ</t>
  </si>
  <si>
    <t>高橋</t>
  </si>
  <si>
    <t>一希</t>
  </si>
  <si>
    <t>(福・北九州ｳｴｽﾄ）</t>
  </si>
  <si>
    <t>ﾀｶﾊｼ ｲｯｷ</t>
  </si>
  <si>
    <t>青山</t>
  </si>
  <si>
    <t>悠希</t>
  </si>
  <si>
    <t>(長・スガTS）</t>
  </si>
  <si>
    <t>ｱｵﾔﾏ ﾕｳｷ</t>
  </si>
  <si>
    <t>成松</t>
  </si>
  <si>
    <t>智紀</t>
  </si>
  <si>
    <t>ﾅﾘﾏﾂ ﾄﾓｷ</t>
  </si>
  <si>
    <t>智博</t>
  </si>
  <si>
    <t>ｲｹﾀﾞ ﾄﾓﾋﾛ</t>
  </si>
  <si>
    <t>陽平</t>
  </si>
  <si>
    <t>ｵｵﾂｶ ﾖｳﾍｲ</t>
  </si>
  <si>
    <t>内田</t>
  </si>
  <si>
    <t>浩史</t>
  </si>
  <si>
    <t>(大・B.J）</t>
  </si>
  <si>
    <t>ｳﾁﾀﾞ ﾋﾛｼ</t>
  </si>
  <si>
    <t>永富</t>
  </si>
  <si>
    <t>康太郎</t>
  </si>
  <si>
    <t>ﾅｶﾞﾄﾐ ｺｳﾀﾛｳ</t>
  </si>
  <si>
    <t>石井</t>
  </si>
  <si>
    <t>智久</t>
  </si>
  <si>
    <t>(宮・ｼｰｶﾞｲｱTC）</t>
  </si>
  <si>
    <t>ｲｼｲ ﾄﾓﾋｻ</t>
  </si>
  <si>
    <t>志風</t>
  </si>
  <si>
    <t>友規</t>
  </si>
  <si>
    <t>(鹿・ｴﾙｸﾞ)</t>
  </si>
  <si>
    <t>ｼｶｾﾞ ﾕｳｷ</t>
  </si>
  <si>
    <t>徳田</t>
  </si>
  <si>
    <t>倫太郎</t>
  </si>
  <si>
    <t>(佐・佐賀GTC）</t>
  </si>
  <si>
    <t>ﾄｸﾀﾞ ﾘﾝﾀﾛｳ</t>
  </si>
  <si>
    <t>南里</t>
  </si>
  <si>
    <t>直</t>
  </si>
  <si>
    <t>ﾅﾝﾘ ｽﾅｵ</t>
  </si>
  <si>
    <t>芝原</t>
  </si>
  <si>
    <t>勝太</t>
  </si>
  <si>
    <t>(鹿・鹿屋ＪｒＴＣ）</t>
  </si>
  <si>
    <t>ｼﾊﾞﾊﾗ ｼｮｳﾀ</t>
  </si>
  <si>
    <t>拓也</t>
  </si>
  <si>
    <t>ｺﾑﾗ ﾀｸﾔ</t>
  </si>
  <si>
    <t>尊田</t>
  </si>
  <si>
    <t>海司</t>
  </si>
  <si>
    <t>(福・筑紫野LTC）</t>
  </si>
  <si>
    <t>ｿﾝﾀﾞ ｶｲｼﾞ</t>
  </si>
  <si>
    <t>阿久根</t>
  </si>
  <si>
    <t>靖明</t>
  </si>
  <si>
    <t>ｱｸﾈ ﾔｽｱｷ</t>
  </si>
  <si>
    <t>林</t>
  </si>
  <si>
    <t>裕一郎</t>
  </si>
  <si>
    <t>(鹿・ﾀﾞﾝﾛｯﾌﾟｼﾞｭﾆｱ）</t>
  </si>
  <si>
    <t>ﾊﾔｼ ﾕｳｲﾁﾛｳ</t>
  </si>
  <si>
    <t>佐伯　直政</t>
  </si>
  <si>
    <t>高橋　一希</t>
  </si>
  <si>
    <t>高橋　翼</t>
  </si>
  <si>
    <t>白水　涼佑</t>
  </si>
  <si>
    <t>工藤　良樹</t>
  </si>
  <si>
    <t>浜田</t>
  </si>
  <si>
    <t>美輝</t>
  </si>
  <si>
    <t>ﾊﾏﾀﾞ ﾐｷ</t>
  </si>
  <si>
    <t>佐々木</t>
  </si>
  <si>
    <t>綾</t>
  </si>
  <si>
    <t>(鹿・やくしまTC）</t>
  </si>
  <si>
    <t>ｻｻｷ ｱﾔ</t>
  </si>
  <si>
    <t>柴山</t>
  </si>
  <si>
    <t>玲子</t>
  </si>
  <si>
    <t>ｼﾊﾞﾔﾏ ﾚｲｺ</t>
  </si>
  <si>
    <t>可奈子</t>
  </si>
  <si>
    <t>ｵｵﾂｶ ｶﾅｺ</t>
  </si>
  <si>
    <t>村田</t>
  </si>
  <si>
    <t>夏実</t>
  </si>
  <si>
    <t>ﾑﾗﾀ ﾅﾂﾐ</t>
  </si>
  <si>
    <t>吉田</t>
  </si>
  <si>
    <t>絵梨奈</t>
  </si>
  <si>
    <t>(長･ｽｶﾞTS)</t>
  </si>
  <si>
    <t>ﾖｼﾀﾞ ｴﾘﾅ</t>
  </si>
  <si>
    <t>大田尾</t>
  </si>
  <si>
    <t>陽子</t>
  </si>
  <si>
    <t>ｵｵﾀｵ ﾖｳｺ</t>
  </si>
  <si>
    <t>杉原</t>
  </si>
  <si>
    <t>里沙子</t>
  </si>
  <si>
    <t>(福・筑陽学園中）</t>
  </si>
  <si>
    <t>ｽｷﾞﾊﾗ ﾘｻｺ</t>
  </si>
  <si>
    <t>聡子</t>
  </si>
  <si>
    <t>ﾓﾘﾅｶﾞ ｻﾄｺ</t>
  </si>
  <si>
    <t>牧</t>
  </si>
  <si>
    <t>仁美</t>
  </si>
  <si>
    <t>(大・大分Jr）</t>
  </si>
  <si>
    <t>ﾏｷ ﾋﾄﾐ</t>
  </si>
  <si>
    <t>知念</t>
  </si>
  <si>
    <t>美南子</t>
  </si>
  <si>
    <t>(沖・沖縄TE）</t>
  </si>
  <si>
    <t>ﾁﾈﾝ ﾐﾅｺ</t>
  </si>
  <si>
    <t>中津</t>
  </si>
  <si>
    <t>文</t>
  </si>
  <si>
    <t>(福・九州国際TC）</t>
  </si>
  <si>
    <t>ﾅｶﾂ ｱﾔ</t>
  </si>
  <si>
    <t>菅村</t>
  </si>
  <si>
    <t>恵里香</t>
  </si>
  <si>
    <t>(熊･RKKﾙｰﾃﾞﾝｽTC)</t>
  </si>
  <si>
    <t>ｽｶﾞﾑﾗ ｴﾘｶ</t>
  </si>
  <si>
    <t>塚本</t>
  </si>
  <si>
    <t>佳織</t>
  </si>
  <si>
    <t>ﾂｶﾓﾄ ｶｵﾘ</t>
  </si>
  <si>
    <t>宮野</t>
  </si>
  <si>
    <t>瑞己</t>
  </si>
  <si>
    <t>ﾐﾔﾉ ﾐｽﾞｷ</t>
  </si>
  <si>
    <t>伊波</t>
  </si>
  <si>
    <t>佳苗</t>
  </si>
  <si>
    <t>(沖・沖縄TE）</t>
  </si>
  <si>
    <t>ｲﾊ ｶﾅｴ</t>
  </si>
  <si>
    <t>大原</t>
  </si>
  <si>
    <t>かのこ</t>
  </si>
  <si>
    <t>(宮・ﾗｲｼﾞﾝｸﾞｻﾝ）</t>
  </si>
  <si>
    <t>ｵｵﾊﾗ ｶﾉｺ</t>
  </si>
  <si>
    <t>迫</t>
  </si>
  <si>
    <t>萌美</t>
  </si>
  <si>
    <t>ｻｺ ﾒｸﾞﾐ</t>
  </si>
  <si>
    <t>吉本</t>
  </si>
  <si>
    <t>彩夏</t>
  </si>
  <si>
    <t>(福･筑陽学園中)</t>
  </si>
  <si>
    <t>ﾖｼﾓﾄ ｱﾔｶ</t>
  </si>
  <si>
    <t>下田</t>
  </si>
  <si>
    <t>悠里</t>
  </si>
  <si>
    <t>(大・OTC）</t>
  </si>
  <si>
    <t>ｼﾓﾀﾞ ﾕｳﾘ</t>
  </si>
  <si>
    <t>美智</t>
  </si>
  <si>
    <t>ﾄｸﾀﾞ ﾐﾁ</t>
  </si>
  <si>
    <t>平原</t>
  </si>
  <si>
    <t>しおり</t>
  </si>
  <si>
    <t>(鹿・NJT）</t>
  </si>
  <si>
    <t>ﾋﾗﾊﾗ ｼｵﾘ</t>
  </si>
  <si>
    <t>平良</t>
  </si>
  <si>
    <t>真波</t>
  </si>
  <si>
    <t>(沖･TCμ)</t>
  </si>
  <si>
    <t>ﾀｲﾗ ﾏﾅﾐ</t>
  </si>
  <si>
    <t>大石</t>
  </si>
  <si>
    <t>加奈子</t>
  </si>
  <si>
    <t>ｵｵｲｼ ｶﾅｺ</t>
  </si>
  <si>
    <t>長谷川</t>
  </si>
  <si>
    <t>茉美</t>
  </si>
  <si>
    <t>ﾊｾｶﾞﾜ ﾏﾐ</t>
  </si>
  <si>
    <t>緒方</t>
  </si>
  <si>
    <t>禮紗</t>
  </si>
  <si>
    <t>(佐・ｳｨﾝﾌﾞﾙﾄﾞﾝ九州）</t>
  </si>
  <si>
    <t>ｵｶﾞﾀ ﾗｲｻ</t>
  </si>
  <si>
    <t>清伎</t>
  </si>
  <si>
    <t>(熊・ﾙﾈｻﾝｽ熊本）</t>
  </si>
  <si>
    <t>ﾏｴﾀﾞ ｻﾔｷ</t>
  </si>
  <si>
    <t>山下</t>
  </si>
  <si>
    <t>貴子</t>
  </si>
  <si>
    <t>(福・筑陽学園中）</t>
  </si>
  <si>
    <t>ﾔﾏｼﾀ ﾀｶｺ</t>
  </si>
  <si>
    <t>賀川</t>
  </si>
  <si>
    <t>志保</t>
  </si>
  <si>
    <t>(福･吉田TS)</t>
  </si>
  <si>
    <t>ｶｶﾞﾜ ｼﾎ</t>
  </si>
  <si>
    <t>中村</t>
  </si>
  <si>
    <t>真由美</t>
  </si>
  <si>
    <t>ﾅｶﾑﾗ ﾏﾕﾐ</t>
  </si>
  <si>
    <t>豊田</t>
  </si>
  <si>
    <t>知代</t>
  </si>
  <si>
    <t>(宮・延岡ﾛｲﾔﾙ）</t>
  </si>
  <si>
    <t>ﾄﾖﾀ ﾄﾓﾖ</t>
  </si>
  <si>
    <t>江口</t>
  </si>
  <si>
    <t>実沙</t>
  </si>
  <si>
    <t>(福･TTA TS)</t>
  </si>
  <si>
    <t>ｴｸﾞﾁ ﾐｻ</t>
  </si>
  <si>
    <t>能勢</t>
  </si>
  <si>
    <t>優史</t>
  </si>
  <si>
    <t>(鹿･ﾌｼﾞJr)</t>
  </si>
  <si>
    <t>ﾉｾ ﾏｻﾌﾐ</t>
  </si>
  <si>
    <t>金田</t>
  </si>
  <si>
    <t>啓助</t>
  </si>
  <si>
    <t>(鹿･松野Jr)</t>
  </si>
  <si>
    <t>ｶﾈﾀﾞ ｹｲｽｹ</t>
  </si>
  <si>
    <t>(宮･ﾗｲｼﾞﾝｸﾞｻﾝ)</t>
  </si>
  <si>
    <t>甲斐</t>
  </si>
  <si>
    <t>亮平</t>
  </si>
  <si>
    <t>(宮･ｲﾜｷﾘJr)</t>
  </si>
  <si>
    <t>ｶｲ ﾘｮｳﾍｲ</t>
  </si>
  <si>
    <t>(大・LOB TA）</t>
  </si>
  <si>
    <t>卓郎</t>
  </si>
  <si>
    <t>(沖･仲井真中)</t>
  </si>
  <si>
    <t>(沖・美東中）</t>
  </si>
  <si>
    <t>井坂</t>
  </si>
  <si>
    <t>拓海</t>
  </si>
  <si>
    <t>ｲｻｶ ﾀｸﾐ</t>
  </si>
  <si>
    <t>(熊･長嶺TC)</t>
  </si>
  <si>
    <t>石野</t>
  </si>
  <si>
    <t>祐希</t>
  </si>
  <si>
    <t>ｲｼﾉ ﾕｳｷ</t>
  </si>
  <si>
    <t>啓</t>
  </si>
  <si>
    <t>荒谷</t>
  </si>
  <si>
    <t>和宏</t>
  </si>
  <si>
    <t>幸亮</t>
  </si>
  <si>
    <t>(熊・長嶺TC)</t>
  </si>
  <si>
    <t>圭佑</t>
  </si>
  <si>
    <t>鎌田</t>
  </si>
  <si>
    <t>真吾</t>
  </si>
  <si>
    <t>(大・ＢＪ）</t>
  </si>
  <si>
    <t>ｶﾏﾀﾞ ｼﾝｺﾞ</t>
  </si>
  <si>
    <t>駿介</t>
  </si>
  <si>
    <t>ｻﾄｳ ｼｭﾝｽｹ</t>
  </si>
  <si>
    <t>和也</t>
  </si>
  <si>
    <t>(福･春日西TC)</t>
  </si>
  <si>
    <t>的場</t>
  </si>
  <si>
    <t>翔平</t>
  </si>
  <si>
    <t>ﾏﾄﾊﾞ ｼｮｳﾍｲ</t>
  </si>
  <si>
    <t>鶴川</t>
  </si>
  <si>
    <t>晃二郎</t>
  </si>
  <si>
    <t>ﾂﾙｶﾜ ｺｳｼﾞﾛｳ</t>
  </si>
  <si>
    <t>ｵｵﾀ ﾕｳｽｹ</t>
  </si>
  <si>
    <t>米倉</t>
  </si>
  <si>
    <t>悠平</t>
  </si>
  <si>
    <t>(鹿･緑丘中学校)</t>
  </si>
  <si>
    <t>ﾖﾈｸﾗ ﾕｳﾍｲ</t>
  </si>
  <si>
    <t>悠貴</t>
  </si>
  <si>
    <t>ｳﾁﾀﾞ ﾕｳｷ</t>
  </si>
  <si>
    <t>山田</t>
  </si>
  <si>
    <t>亮太</t>
  </si>
  <si>
    <t>(長･ﾄﾚﾃﾞｨｱ)</t>
  </si>
  <si>
    <t>ﾔﾏﾀﾞ ﾘｮｳﾀ</t>
  </si>
  <si>
    <t>鈴木</t>
  </si>
  <si>
    <t>清純</t>
  </si>
  <si>
    <t>ｽｽﾞｷ ｷﾖｽﾞﾐ</t>
  </si>
  <si>
    <t>(佐・太閤TC)</t>
  </si>
  <si>
    <t>(佐・佐賀GTC）</t>
  </si>
  <si>
    <t>ﾅﾘﾄﾐ ﾕｳﾔ</t>
  </si>
  <si>
    <t>岩倉</t>
  </si>
  <si>
    <t>一樹</t>
  </si>
  <si>
    <t>ｲﾜｸﾗ ｲﾂｷ</t>
  </si>
  <si>
    <t>馬場</t>
  </si>
  <si>
    <t>成合　陶平</t>
  </si>
  <si>
    <t>岩倉　一樹</t>
  </si>
  <si>
    <t>山路　絋徳</t>
  </si>
  <si>
    <t>前田　義明</t>
  </si>
  <si>
    <t>坂口　雄大</t>
  </si>
  <si>
    <t>吉本　彩夏</t>
  </si>
  <si>
    <t>浜田　美輝</t>
  </si>
  <si>
    <t>迫　萌美</t>
  </si>
  <si>
    <t>吉田　絵梨奈</t>
  </si>
  <si>
    <t>太田　裕子</t>
  </si>
  <si>
    <t>古田　さとみ</t>
  </si>
  <si>
    <t>(熊・ﾙﾝｻﾝﾝｽ熊本）</t>
  </si>
  <si>
    <t>後藤</t>
  </si>
  <si>
    <t>暖菜</t>
  </si>
  <si>
    <t>ｺﾞﾄｳ ﾊﾙﾅ</t>
  </si>
  <si>
    <t>里緒</t>
  </si>
  <si>
    <t>ﾔﾏｸﾞﾁ ﾘｵ</t>
  </si>
  <si>
    <t>(沖・具志川市テニス協会）</t>
  </si>
  <si>
    <t>下田</t>
  </si>
  <si>
    <t>悠里</t>
  </si>
  <si>
    <t>(大・OTC)</t>
  </si>
  <si>
    <t>麻生</t>
  </si>
  <si>
    <t>晃世</t>
  </si>
  <si>
    <t>(大・BJ）</t>
  </si>
  <si>
    <t>ｱｿｳ ｱｷﾖ</t>
  </si>
  <si>
    <t>村上</t>
  </si>
  <si>
    <t>加奈</t>
  </si>
  <si>
    <t>(佐・致遠中学校)</t>
  </si>
  <si>
    <t>ﾑﾗｶﾐ ｶﾅ</t>
  </si>
  <si>
    <t>成富</t>
  </si>
  <si>
    <t>紫織</t>
  </si>
  <si>
    <t>ﾅﾘﾄﾞﾐ ｼｵﾘ</t>
  </si>
  <si>
    <t>夏穂</t>
  </si>
  <si>
    <t>(宮・小林中Ｊｒ）</t>
  </si>
  <si>
    <t>ﾔﾏｸﾞﾁ ｶﾎ</t>
  </si>
  <si>
    <t>中嶋</t>
  </si>
  <si>
    <t>優</t>
  </si>
  <si>
    <t>ﾅｶｼﾏ ﾕｳ</t>
  </si>
  <si>
    <t>茉美</t>
  </si>
  <si>
    <t>竹山</t>
  </si>
  <si>
    <t>葵</t>
  </si>
  <si>
    <t>(宮・高崎中）</t>
  </si>
  <si>
    <t>ﾀｹﾔﾏ ｱｵｲ</t>
  </si>
  <si>
    <t>(宮・ｼｰｶﾞｲｱＴＣ）</t>
  </si>
  <si>
    <t>安藤</t>
  </si>
  <si>
    <t>瑠璃</t>
  </si>
  <si>
    <t>ｱﾝﾄﾞｳ ﾙﾘ</t>
  </si>
  <si>
    <t>福留</t>
  </si>
  <si>
    <t>莉子</t>
  </si>
  <si>
    <t>ﾌｸﾄﾞﾒ ﾘｺ</t>
  </si>
  <si>
    <t>織田</t>
  </si>
  <si>
    <t>シオリ</t>
  </si>
  <si>
    <t>(佐・TSK)</t>
  </si>
  <si>
    <t>ｵﾀﾞ ｼｵﾘ</t>
  </si>
  <si>
    <t>岩本</t>
  </si>
  <si>
    <t>紗季</t>
  </si>
  <si>
    <t>(佐・ﾌｧｲﾝﾋﾙｽﾞ)</t>
  </si>
  <si>
    <t>ｲﾜﾓﾄ ｻｵﾘ</t>
  </si>
  <si>
    <t>神之浦</t>
  </si>
  <si>
    <t>佳那</t>
  </si>
  <si>
    <t>ｺｳﾉｳﾗ ｶﾅ</t>
  </si>
  <si>
    <t>（沖・ＴＣμ）</t>
  </si>
  <si>
    <t>久貝</t>
  </si>
  <si>
    <t>美瑠希</t>
  </si>
  <si>
    <t>ｸｶﾞｲ ﾐﾙｷ</t>
  </si>
  <si>
    <t>大坪　慧美</t>
  </si>
  <si>
    <t>(福・ﾌｧｲﾝﾋﾙｽﾞJr）</t>
  </si>
  <si>
    <t>円本　彩也香</t>
  </si>
  <si>
    <t>梶谷　桜舞</t>
  </si>
  <si>
    <t>寺園　さくら</t>
  </si>
  <si>
    <t>(宮・ｼｰｶﾞｲｱTC)</t>
  </si>
  <si>
    <t>山田　純礼</t>
  </si>
  <si>
    <t>緒方　葉台子</t>
  </si>
  <si>
    <t>下地　麻奈</t>
  </si>
  <si>
    <t>高野　響子</t>
  </si>
  <si>
    <t>鮫島　千里</t>
  </si>
  <si>
    <t>大坪</t>
  </si>
  <si>
    <t>慧美</t>
  </si>
  <si>
    <t>矢吹</t>
  </si>
  <si>
    <t>和香</t>
  </si>
  <si>
    <t>城崎</t>
  </si>
  <si>
    <t>綾花</t>
  </si>
  <si>
    <t>浮辺</t>
  </si>
  <si>
    <t>千秋</t>
  </si>
  <si>
    <t>宮地</t>
  </si>
  <si>
    <t>真知香</t>
  </si>
  <si>
    <t>廣田</t>
  </si>
  <si>
    <t>真帆</t>
  </si>
  <si>
    <t>美珠妃</t>
  </si>
  <si>
    <t>渡部</t>
  </si>
  <si>
    <t>李香</t>
  </si>
  <si>
    <t>梶谷</t>
  </si>
  <si>
    <t>桜舞</t>
  </si>
  <si>
    <t>井上</t>
  </si>
  <si>
    <t>愛</t>
  </si>
  <si>
    <t>川久保</t>
  </si>
  <si>
    <t>恵理</t>
  </si>
  <si>
    <t>吉元</t>
  </si>
  <si>
    <t>美咲</t>
  </si>
  <si>
    <t>優季</t>
  </si>
  <si>
    <t>里佳</t>
  </si>
  <si>
    <t>純礼</t>
  </si>
  <si>
    <t>松永</t>
  </si>
  <si>
    <t>さやこ</t>
  </si>
  <si>
    <t>えりか</t>
  </si>
  <si>
    <t>円本</t>
  </si>
  <si>
    <t>彩央里</t>
  </si>
  <si>
    <t>妃呂子</t>
  </si>
  <si>
    <t>田崎</t>
  </si>
  <si>
    <t>莉那</t>
  </si>
  <si>
    <t>真輝</t>
  </si>
  <si>
    <t>岩崎</t>
  </si>
  <si>
    <t>真美</t>
  </si>
  <si>
    <t>寺園</t>
  </si>
  <si>
    <t>さくら</t>
  </si>
  <si>
    <t>谷口</t>
  </si>
  <si>
    <t>遥</t>
  </si>
  <si>
    <t>松尾</t>
  </si>
  <si>
    <t>楓</t>
  </si>
  <si>
    <t>玉城</t>
  </si>
  <si>
    <t>高木</t>
  </si>
  <si>
    <t>朝香</t>
  </si>
  <si>
    <t>松元</t>
  </si>
  <si>
    <t>彩良</t>
  </si>
  <si>
    <t>内原</t>
  </si>
  <si>
    <t>美幸</t>
  </si>
  <si>
    <t>晴子</t>
  </si>
  <si>
    <t>彩也香</t>
  </si>
  <si>
    <t>ｵｵﾂﾎﾞ ｻﾄﾐ</t>
  </si>
  <si>
    <t>ﾔﾌﾞｷ ﾜｶ</t>
  </si>
  <si>
    <t>ｼﾞｮｳｱｻﾞｷ ｱﾔｶ</t>
  </si>
  <si>
    <t>(鹿・知覧ﾃﾆｽの森）</t>
  </si>
  <si>
    <t>ｳｷﾍﾞ ﾁｱｷ</t>
  </si>
  <si>
    <t>ﾐﾔｼﾞ ﾏﾁｶ</t>
  </si>
  <si>
    <t>ﾋﾛﾀ ﾏﾎ</t>
  </si>
  <si>
    <t>(大･ＯＴＣ)</t>
  </si>
  <si>
    <t>ｼｭﾄｳ ﾐｽﾞｷ</t>
  </si>
  <si>
    <t>ﾜﾀﾅﾍﾞ ﾘｶ</t>
  </si>
  <si>
    <t>ｶｼﾞﾀﾆ ﾛﾌﾞ</t>
  </si>
  <si>
    <t>(長・大村Jr）</t>
  </si>
  <si>
    <t>ｲﾉｳｴ ｱｲ</t>
  </si>
  <si>
    <t>(長･鹿町TC)</t>
  </si>
  <si>
    <t>ｶﾜｸﾎﾞ ｹｲﾘ</t>
  </si>
  <si>
    <t>(福・DIVO）</t>
  </si>
  <si>
    <t>ﾖｼﾓﾄ ﾐｻｷ</t>
  </si>
  <si>
    <t>(大･樹の里ＴＣ)</t>
  </si>
  <si>
    <t>ｻﾄｳ ｱｲﾘ</t>
  </si>
  <si>
    <t>ｶｲ ﾕｳｷ</t>
  </si>
  <si>
    <t>ﾔﾏﾀﾞ ﾘｶ</t>
  </si>
  <si>
    <t>(福･筑紫野LTC)</t>
  </si>
  <si>
    <t>ﾔﾏﾀﾞ ｽﾐﾚ</t>
  </si>
  <si>
    <t>ﾏﾂﾅｶﾞ ｻﾔｺ</t>
  </si>
  <si>
    <t>(鹿･西紫原JrTC)</t>
  </si>
  <si>
    <t>ｸﾏﾓﾄ ｴﾘｶ</t>
  </si>
  <si>
    <t>ｴﾝﾓﾄ ｻｵﾘ</t>
  </si>
  <si>
    <t>ｺｲｼ ﾋﾛｺ</t>
  </si>
  <si>
    <t>(熊・八代LTC）</t>
  </si>
  <si>
    <t>ﾀｻｷ ﾘﾅ</t>
  </si>
  <si>
    <t>ﾔﾏｼﾀ ﾏｷ</t>
  </si>
  <si>
    <t>(長･ﾙﾈｻﾝｽ佐世保)</t>
  </si>
  <si>
    <t>ｲﾜｻｷ ﾏﾐ</t>
  </si>
  <si>
    <t>ﾃﾗｿﾞﾉ ｻｸﾗ</t>
  </si>
  <si>
    <t>(福・TiBi はるか）</t>
  </si>
  <si>
    <t>ﾀﾆｸﾞﾁ ﾊﾙｶ</t>
  </si>
  <si>
    <r>
      <t>(佐・</t>
    </r>
    <r>
      <rPr>
        <sz val="11"/>
        <rFont val="ＭＳ Ｐゴシック"/>
        <family val="3"/>
      </rPr>
      <t>ＩＤＳ</t>
    </r>
    <r>
      <rPr>
        <b/>
        <i/>
        <sz val="12"/>
        <rFont val="ＭＳ 明朝"/>
        <family val="1"/>
      </rPr>
      <t>）</t>
    </r>
  </si>
  <si>
    <t>ﾏﾂｵ ｶｴﾃﾞ</t>
  </si>
  <si>
    <t>(沖･沖縄TTC)</t>
  </si>
  <si>
    <t>ﾀﾏｷ ｻｸﾗ</t>
  </si>
  <si>
    <t>ﾀｶｷ ｱｻｶ</t>
  </si>
  <si>
    <t>(鹿・ＴＳＳ　Ｊｒ）</t>
  </si>
  <si>
    <t>ﾏﾂﾓﾄ ｻﾗ</t>
  </si>
  <si>
    <t>(沖・ﾘﾄﾙﾘﾊﾞｰ風T)</t>
  </si>
  <si>
    <t>ｳﾁﾊﾗ ﾐﾕｷ</t>
  </si>
  <si>
    <t>ｳﾁﾀﾞ ﾊﾙｺ</t>
  </si>
  <si>
    <t>ｴﾝﾓﾄ ｻﾔｶ</t>
  </si>
  <si>
    <t>岩本　桂</t>
  </si>
  <si>
    <t>木下　和</t>
  </si>
  <si>
    <t>永田　和大</t>
  </si>
  <si>
    <t>川俣　俊太郎</t>
  </si>
  <si>
    <t>浩輝</t>
  </si>
  <si>
    <t>大庭</t>
  </si>
  <si>
    <t>宗一郎</t>
  </si>
  <si>
    <t>知大</t>
  </si>
  <si>
    <t>田﨑</t>
  </si>
  <si>
    <t>竣亮</t>
  </si>
  <si>
    <t xml:space="preserve">志風 </t>
  </si>
  <si>
    <t>友規</t>
  </si>
  <si>
    <t>勝太</t>
  </si>
  <si>
    <t>敬博</t>
  </si>
  <si>
    <t>黒岩</t>
  </si>
  <si>
    <t>弘行</t>
  </si>
  <si>
    <t>諸隈</t>
  </si>
  <si>
    <t>裕亮</t>
  </si>
  <si>
    <t>翼</t>
  </si>
  <si>
    <t>重山</t>
  </si>
  <si>
    <t>裕紀</t>
  </si>
  <si>
    <t>智希</t>
  </si>
  <si>
    <t>田島</t>
  </si>
  <si>
    <t>義大</t>
  </si>
  <si>
    <t>唯将</t>
  </si>
  <si>
    <t>吉村</t>
  </si>
  <si>
    <t>太志</t>
  </si>
  <si>
    <t>南部</t>
  </si>
  <si>
    <t>湧気</t>
  </si>
  <si>
    <t>(鹿・ﾀﾞﾝﾛｯﾌﾟJr）</t>
  </si>
  <si>
    <t>(鹿･STA)</t>
  </si>
  <si>
    <t>(沖･宜野湾市ｽﾎﾟｰﾂ少年団)</t>
  </si>
  <si>
    <t>ｵｵﾊﾞ ｿｳｲﾁﾛｳ</t>
  </si>
  <si>
    <t>(大･LOB．TA)</t>
  </si>
  <si>
    <t>ｻｴｷ ﾅｵﾏｻ</t>
  </si>
  <si>
    <t>(沖･小禄ﾃﾆｽｽﾎﾟｰﾂ少年団)</t>
  </si>
  <si>
    <t>(沖･ﾃﾆｽｶﾚｯｼﾞμ)</t>
  </si>
  <si>
    <t>(大・ﾍﾞﾙﾃｯｸｽ）</t>
  </si>
  <si>
    <t>ﾀｻｷ ｼｭﾝｽｹ</t>
  </si>
  <si>
    <t>(鹿･ｴﾙｸﾞ)</t>
  </si>
  <si>
    <t>(鹿･鹿屋Jr)</t>
  </si>
  <si>
    <t>(宮･ﾗｲｼﾞﾝｻﾝ)</t>
  </si>
  <si>
    <t>ｲﾉｳｴ ﾖｼﾋﾛ</t>
  </si>
  <si>
    <t>(宮・ｼｰｶﾞｲｱ）</t>
  </si>
  <si>
    <t>(佐・佐賀GTC)</t>
  </si>
  <si>
    <t>ｸﾛｲﾜ ﾋﾛﾕｷ</t>
  </si>
  <si>
    <t>(佐・ｳｲﾝﾌﾞﾙﾄﾞﾝTC)</t>
  </si>
  <si>
    <t>ﾓﾛｸﾏ ﾕｳｽｹ</t>
  </si>
  <si>
    <t>ﾀｶﾊｼ ﾂﾊﾞｻ</t>
  </si>
  <si>
    <t>ｼｹﾞﾔﾏ ﾕｳｷ</t>
  </si>
  <si>
    <t>(長・ﾄﾚﾃﾞｨｱTC）</t>
  </si>
  <si>
    <t>ﾀｼﾞﾏ ﾖｼﾋﾛ</t>
  </si>
  <si>
    <t>ﾖｼﾀﾞ ﾀﾀﾞｽｹ</t>
  </si>
  <si>
    <t>(熊･PASSINGTC)</t>
  </si>
  <si>
    <t>ﾖｼﾑﾗ ﾀｲｼ</t>
  </si>
  <si>
    <t>ﾅﾝﾌﾞ ﾕｳｷ</t>
  </si>
  <si>
    <t>松元　彩良</t>
  </si>
  <si>
    <t>鮫島　千里</t>
  </si>
  <si>
    <t>溝川　純那</t>
  </si>
  <si>
    <t>青山　里奈</t>
  </si>
  <si>
    <t>牧　智美</t>
  </si>
  <si>
    <t>菅原　理沙子</t>
  </si>
  <si>
    <t>高元</t>
  </si>
  <si>
    <t>菜緒</t>
  </si>
  <si>
    <t>遥香</t>
  </si>
  <si>
    <t>花菜</t>
  </si>
  <si>
    <t>坂井</t>
  </si>
  <si>
    <t>梨紗子</t>
  </si>
  <si>
    <t>高木</t>
  </si>
  <si>
    <t>朝香</t>
  </si>
  <si>
    <t>田崎</t>
  </si>
  <si>
    <t>莉那</t>
  </si>
  <si>
    <t>葉台子</t>
  </si>
  <si>
    <t>大森</t>
  </si>
  <si>
    <t>詩織</t>
  </si>
  <si>
    <t>佐久田</t>
  </si>
  <si>
    <t>樹</t>
  </si>
  <si>
    <t>柴山</t>
  </si>
  <si>
    <t>旺子</t>
  </si>
  <si>
    <t>響子</t>
  </si>
  <si>
    <t>鮫島</t>
  </si>
  <si>
    <t>千里</t>
  </si>
  <si>
    <t>下地</t>
  </si>
  <si>
    <t>麻奈</t>
  </si>
  <si>
    <t>今別府</t>
  </si>
  <si>
    <t>菜香</t>
  </si>
  <si>
    <t>城崎</t>
  </si>
  <si>
    <t>宮原</t>
  </si>
  <si>
    <t>未穂希</t>
  </si>
  <si>
    <t>みなみ</t>
  </si>
  <si>
    <t>彩也香</t>
  </si>
  <si>
    <t>ﾀｶﾓﾄ ﾅｵ</t>
  </si>
  <si>
    <t xml:space="preserve">ﾔﾏｸﾞﾁ ﾊﾙｶ </t>
  </si>
  <si>
    <t>ｵｵｲｼ ｶﾅ</t>
  </si>
  <si>
    <t>(佐・太閤ＴＣ)</t>
  </si>
  <si>
    <t>ｻｶｲ ﾘｻｺ</t>
  </si>
  <si>
    <t>(熊・八代LTC)</t>
  </si>
  <si>
    <t>(佐・ｳｨﾝﾌﾞﾙﾄﾞﾝ九州）</t>
  </si>
  <si>
    <t>ｵｶﾞﾀ ﾊｲﾈ</t>
  </si>
  <si>
    <t>ｵｵﾓﾘ ｼｵﾘ</t>
  </si>
  <si>
    <t>(沖・ﾋｰﾛｰTS）</t>
  </si>
  <si>
    <t>ｻｸﾀ ｲｯｷ</t>
  </si>
  <si>
    <t>ｽｽﾞｷ ｻｸﾗ</t>
  </si>
  <si>
    <t>ｼﾊﾞﾔﾏ ｱｷｺ</t>
  </si>
  <si>
    <t>ﾔﾏｸﾞﾁ ｷｮｳｺ</t>
  </si>
  <si>
    <t>ｱｿｳ ｼｵﾘ</t>
  </si>
  <si>
    <t>(鹿・TSS Jr）</t>
  </si>
  <si>
    <t>(鹿・フジJr）</t>
  </si>
  <si>
    <t>ｻﾒｼﾏ ﾁｻﾄ</t>
  </si>
  <si>
    <t>ｼﾓｼﾞ ﾏﾅ</t>
  </si>
  <si>
    <t>ｲﾏﾍﾞｯﾌﾟ ｻｲｶ</t>
  </si>
  <si>
    <t>ｼﾞｮｳｻﾞｷ ｱﾔｶ</t>
  </si>
  <si>
    <t>ﾐﾔﾊﾗ ﾐﾎｷ</t>
  </si>
  <si>
    <t>ｲﾜﾓﾄ ﾐﾅﾐ</t>
  </si>
  <si>
    <t>(沖・ﾘﾄﾙﾘﾊﾞｰ風)</t>
  </si>
  <si>
    <t>(長・ﾄﾚﾃﾞｨｱTC)</t>
  </si>
  <si>
    <t>(熊・RKKﾙｰﾃﾞﾝｽTC)</t>
  </si>
  <si>
    <t>(大・ＯＴＣ）</t>
  </si>
  <si>
    <t>(佐・ｲﾝﾌｨﾆﾃｨTC)</t>
  </si>
  <si>
    <t>(佐・ﾌｧｲﾝﾋﾙｽﾞTC)</t>
  </si>
  <si>
    <t>大石 加奈子</t>
  </si>
  <si>
    <t>寺園 さくら</t>
  </si>
  <si>
    <t>円本 彩也香</t>
  </si>
  <si>
    <t>円本 彩央里</t>
  </si>
  <si>
    <t>隈元</t>
  </si>
  <si>
    <t>土</t>
  </si>
  <si>
    <t>VS</t>
  </si>
  <si>
    <t>START</t>
  </si>
  <si>
    <t>AT</t>
  </si>
  <si>
    <t>VS</t>
  </si>
  <si>
    <t>FOLLOWED</t>
  </si>
  <si>
    <t>BY</t>
  </si>
  <si>
    <t>S.A.: Start At</t>
  </si>
  <si>
    <t>A.R.R: After Reasonable Rest</t>
  </si>
  <si>
    <t>T.B.A.:  To Be Arranged</t>
  </si>
  <si>
    <t>Referee</t>
  </si>
  <si>
    <t>2005 DUNLOP CUP 全国選抜ジュニアテニス選手権兼ワールドジュニアテニス2004　九州地域予選</t>
  </si>
  <si>
    <t>大津留</t>
  </si>
  <si>
    <t>果歩</t>
  </si>
  <si>
    <t>ｵｵﾂﾙ ｶﾎ</t>
  </si>
  <si>
    <t>政谷　晃代</t>
  </si>
  <si>
    <t>愛里</t>
  </si>
  <si>
    <t>渡辺　仁史</t>
  </si>
  <si>
    <t>石野</t>
  </si>
  <si>
    <t>祐希</t>
  </si>
  <si>
    <t>岩倉</t>
  </si>
  <si>
    <t>糸山</t>
  </si>
  <si>
    <t>隆介</t>
  </si>
  <si>
    <t>近藤</t>
  </si>
  <si>
    <t>翔英</t>
  </si>
  <si>
    <t>(熊･RKKﾙｰﾃﾞﾝｽ)</t>
  </si>
  <si>
    <t>ｲｼﾉ ﾕｳｷ</t>
  </si>
  <si>
    <t>(福・九州国際TC）</t>
  </si>
  <si>
    <t>ｲﾜｸﾗ ｲﾂｷ</t>
  </si>
  <si>
    <t>(佐・佐賀GTC)</t>
  </si>
  <si>
    <t>ｲﾄﾔﾏ ﾘｭｳｽｹ</t>
  </si>
  <si>
    <t>(宮・リザーブＪｒ）</t>
  </si>
  <si>
    <t>ｺﾝﾄﾞｳ ｼｮｳｴｲ</t>
  </si>
  <si>
    <t>補１</t>
  </si>
  <si>
    <t>補２</t>
  </si>
  <si>
    <t>補３</t>
  </si>
  <si>
    <t>補４</t>
  </si>
  <si>
    <t>野原</t>
  </si>
  <si>
    <t>鴻</t>
  </si>
  <si>
    <t>(沖･ﾁｬﾚﾝｼﾞ)</t>
  </si>
  <si>
    <t>尾方</t>
  </si>
  <si>
    <t>祐太</t>
  </si>
  <si>
    <t>(福・TTA TS)</t>
  </si>
  <si>
    <t>中嶋</t>
  </si>
  <si>
    <t>優</t>
  </si>
  <si>
    <t>(宮・小林中Ｊｒ）</t>
  </si>
  <si>
    <t>ﾅｶｼﾏ ﾕｳ</t>
  </si>
  <si>
    <t>平原</t>
  </si>
  <si>
    <t>(鹿・NJT）</t>
  </si>
  <si>
    <t>吉田</t>
  </si>
  <si>
    <t>絵梨奈</t>
  </si>
  <si>
    <t>太田</t>
  </si>
  <si>
    <t>裕子</t>
  </si>
  <si>
    <t>溝川</t>
  </si>
  <si>
    <t>純那</t>
  </si>
  <si>
    <t>青山</t>
  </si>
  <si>
    <t>里奈</t>
  </si>
  <si>
    <t>(長・ｽｶﾞTS）</t>
  </si>
  <si>
    <t>ﾖｼﾀﾞ ｴﾘﾅ</t>
  </si>
  <si>
    <t>ｵｵﾀ ﾋﾛｺ</t>
  </si>
  <si>
    <t>（長・ｽｶﾞＴＳ)</t>
  </si>
  <si>
    <t>ﾐｿﾞｶﾜ ｽﾐﾅ</t>
  </si>
  <si>
    <t>ｱｵﾔﾏ ﾘﾅ</t>
  </si>
  <si>
    <t>98(5)</t>
  </si>
  <si>
    <t>98(1)</t>
  </si>
  <si>
    <t>98(6)</t>
  </si>
  <si>
    <t>98(4)</t>
  </si>
  <si>
    <t>98(2)</t>
  </si>
  <si>
    <t>98(11)</t>
  </si>
  <si>
    <t>W.O</t>
  </si>
  <si>
    <t>98(5)</t>
  </si>
  <si>
    <t>76(1)62</t>
  </si>
  <si>
    <t>98(4)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</si>
</sst>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5.5"/>
      <color indexed="12"/>
      <name val="ＭＳ 明朝"/>
      <family val="1"/>
    </font>
    <font>
      <u val="single"/>
      <sz val="5.5"/>
      <color indexed="3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i/>
      <sz val="12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i/>
      <sz val="14"/>
      <name val="ＭＳ 明朝"/>
      <family val="1"/>
    </font>
    <font>
      <sz val="10"/>
      <name val="Arial"/>
      <family val="2"/>
    </font>
    <font>
      <sz val="6"/>
      <name val="Osaka"/>
      <family val="3"/>
    </font>
    <font>
      <sz val="10"/>
      <name val="ＭＳ 明朝"/>
      <family val="1"/>
    </font>
    <font>
      <b/>
      <i/>
      <sz val="16"/>
      <name val="ＭＳ 明朝"/>
      <family val="1"/>
    </font>
    <font>
      <sz val="12"/>
      <color indexed="9"/>
      <name val="ＭＳ 明朝"/>
      <family val="1"/>
    </font>
    <font>
      <b/>
      <i/>
      <sz val="11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i/>
      <sz val="10"/>
      <name val="ＭＳ 明朝"/>
      <family val="1"/>
    </font>
    <font>
      <i/>
      <sz val="16"/>
      <name val="ＭＳ 明朝"/>
      <family val="1"/>
    </font>
    <font>
      <i/>
      <sz val="14"/>
      <name val="ＭＳ 明朝"/>
      <family val="1"/>
    </font>
    <font>
      <u val="single"/>
      <sz val="11"/>
      <name val="ＭＳ 明朝"/>
      <family val="1"/>
    </font>
    <font>
      <b/>
      <sz val="10"/>
      <name val="ＭＳ 明朝"/>
      <family val="1"/>
    </font>
    <font>
      <b/>
      <sz val="18"/>
      <name val="ＭＳ ゴシック"/>
      <family val="3"/>
    </font>
    <font>
      <b/>
      <u val="single"/>
      <sz val="11"/>
      <name val="ＭＳ 明朝"/>
      <family val="1"/>
    </font>
    <font>
      <b/>
      <u val="single"/>
      <sz val="11"/>
      <name val="ＭＳ ゴシック"/>
      <family val="3"/>
    </font>
    <font>
      <sz val="10"/>
      <name val="ＭＳ ゴシック"/>
      <family val="3"/>
    </font>
    <font>
      <u val="single"/>
      <sz val="10"/>
      <name val="ＭＳ 明朝"/>
      <family val="1"/>
    </font>
    <font>
      <sz val="10"/>
      <color indexed="9"/>
      <name val="ＭＳ 明朝"/>
      <family val="1"/>
    </font>
    <font>
      <sz val="10"/>
      <color indexed="9"/>
      <name val="ＭＳ Ｐ明朝"/>
      <family val="1"/>
    </font>
    <font>
      <sz val="8"/>
      <name val="ＭＳ 明朝"/>
      <family val="1"/>
    </font>
    <font>
      <sz val="9"/>
      <name val="ＭＳ Ｐ明朝"/>
      <family val="1"/>
    </font>
    <font>
      <u val="single"/>
      <sz val="10"/>
      <color indexed="9"/>
      <name val="ＭＳ 明朝"/>
      <family val="1"/>
    </font>
    <font>
      <b/>
      <i/>
      <sz val="20"/>
      <name val="ＭＳ 明朝"/>
      <family val="1"/>
    </font>
    <font>
      <sz val="10"/>
      <color indexed="10"/>
      <name val="ＭＳ 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dashDot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ashDot"/>
    </border>
    <border>
      <left>
        <color indexed="63"/>
      </left>
      <right style="thin"/>
      <top style="hair"/>
      <bottom style="dashDot"/>
    </border>
    <border>
      <left>
        <color indexed="63"/>
      </left>
      <right style="medium"/>
      <top style="hair"/>
      <bottom style="dashDot"/>
    </border>
    <border>
      <left style="medium"/>
      <right>
        <color indexed="63"/>
      </right>
      <top style="hair"/>
      <bottom style="dashDot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ashDot"/>
      <bottom style="dashed"/>
    </border>
    <border>
      <left>
        <color indexed="63"/>
      </left>
      <right style="thin"/>
      <top style="dashDot"/>
      <bottom style="dashed"/>
    </border>
    <border>
      <left style="thin"/>
      <right>
        <color indexed="63"/>
      </right>
      <top style="dashDot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ashDot"/>
      <bottom style="dashed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8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14" fontId="9" fillId="0" borderId="0" xfId="22" applyNumberFormat="1" applyFont="1" applyAlignment="1" applyProtection="1">
      <alignment horizontal="right"/>
      <protection locked="0"/>
    </xf>
    <xf numFmtId="0" fontId="15" fillId="0" borderId="0" xfId="21" applyNumberFormat="1" applyFont="1" applyAlignment="1">
      <alignment horizontal="center" vertical="center"/>
      <protection/>
    </xf>
    <xf numFmtId="0" fontId="15" fillId="0" borderId="0" xfId="21" applyNumberFormat="1" applyFont="1" applyBorder="1" applyAlignment="1">
      <alignment horizontal="center" vertical="center"/>
      <protection/>
    </xf>
    <xf numFmtId="0" fontId="12" fillId="0" borderId="0" xfId="21" applyNumberFormat="1" applyFont="1" applyBorder="1" applyAlignment="1">
      <alignment horizontal="center" vertical="center"/>
      <protection/>
    </xf>
    <xf numFmtId="0" fontId="7" fillId="0" borderId="0" xfId="21" applyNumberFormat="1" applyFont="1" applyAlignment="1">
      <alignment horizontal="center" vertical="center"/>
      <protection/>
    </xf>
    <xf numFmtId="0" fontId="7" fillId="0" borderId="1" xfId="21" applyNumberFormat="1" applyFont="1" applyBorder="1" applyAlignment="1">
      <alignment horizontal="center" vertical="center"/>
      <protection/>
    </xf>
    <xf numFmtId="0" fontId="11" fillId="0" borderId="2" xfId="21" applyNumberFormat="1" applyFont="1" applyBorder="1" applyAlignment="1">
      <alignment horizontal="center" vertical="center"/>
      <protection/>
    </xf>
    <xf numFmtId="0" fontId="11" fillId="0" borderId="0" xfId="21" applyNumberFormat="1" applyFont="1" applyAlignment="1">
      <alignment horizontal="center" vertical="center"/>
      <protection/>
    </xf>
    <xf numFmtId="0" fontId="11" fillId="0" borderId="3" xfId="21" applyNumberFormat="1" applyFont="1" applyBorder="1" applyAlignment="1">
      <alignment horizontal="center" vertical="center"/>
      <protection/>
    </xf>
    <xf numFmtId="0" fontId="11" fillId="0" borderId="4" xfId="21" applyNumberFormat="1" applyFont="1" applyBorder="1" applyAlignment="1">
      <alignment horizontal="center" vertical="center"/>
      <protection/>
    </xf>
    <xf numFmtId="0" fontId="6" fillId="0" borderId="4" xfId="21" applyNumberFormat="1" applyFont="1" applyBorder="1" applyAlignment="1">
      <alignment horizontal="center" vertical="center"/>
      <protection/>
    </xf>
    <xf numFmtId="0" fontId="6" fillId="0" borderId="5" xfId="21" applyNumberFormat="1" applyFont="1" applyBorder="1" applyAlignment="1">
      <alignment horizontal="center" vertical="center"/>
      <protection/>
    </xf>
    <xf numFmtId="0" fontId="6" fillId="0" borderId="0" xfId="21" applyNumberFormat="1" applyFont="1" applyBorder="1" applyAlignment="1">
      <alignment horizontal="center" vertical="center"/>
      <protection/>
    </xf>
    <xf numFmtId="0" fontId="6" fillId="0" borderId="6" xfId="21" applyNumberFormat="1" applyFont="1" applyBorder="1" applyAlignment="1">
      <alignment horizontal="center" vertical="center"/>
      <protection/>
    </xf>
    <xf numFmtId="0" fontId="6" fillId="0" borderId="7" xfId="21" applyNumberFormat="1" applyFont="1" applyBorder="1" applyAlignment="1">
      <alignment horizontal="center" vertical="center"/>
      <protection/>
    </xf>
    <xf numFmtId="0" fontId="6" fillId="0" borderId="0" xfId="21" applyNumberFormat="1" applyFont="1" applyAlignment="1">
      <alignment horizontal="center" vertical="center"/>
      <protection/>
    </xf>
    <xf numFmtId="0" fontId="6" fillId="0" borderId="8" xfId="21" applyNumberFormat="1" applyFont="1" applyBorder="1" applyAlignment="1">
      <alignment horizontal="center" vertical="center"/>
      <protection/>
    </xf>
    <xf numFmtId="0" fontId="6" fillId="0" borderId="9" xfId="21" applyNumberFormat="1" applyFont="1" applyBorder="1" applyAlignment="1">
      <alignment horizontal="center" vertical="center"/>
      <protection/>
    </xf>
    <xf numFmtId="0" fontId="6" fillId="0" borderId="10" xfId="21" applyNumberFormat="1" applyFont="1" applyBorder="1" applyAlignment="1">
      <alignment horizontal="center" vertical="center"/>
      <protection/>
    </xf>
    <xf numFmtId="0" fontId="6" fillId="0" borderId="11" xfId="21" applyNumberFormat="1" applyFont="1" applyBorder="1" applyAlignment="1">
      <alignment horizontal="center" vertical="center"/>
      <protection/>
    </xf>
    <xf numFmtId="0" fontId="6" fillId="0" borderId="12" xfId="21" applyNumberFormat="1" applyFont="1" applyBorder="1" applyAlignment="1">
      <alignment horizontal="center" vertical="center"/>
      <protection/>
    </xf>
    <xf numFmtId="0" fontId="10" fillId="0" borderId="0" xfId="21" applyNumberFormat="1" applyFont="1" applyAlignment="1">
      <alignment horizontal="center"/>
      <protection/>
    </xf>
    <xf numFmtId="0" fontId="10" fillId="0" borderId="0" xfId="21" applyNumberFormat="1" applyFont="1" applyBorder="1" applyAlignment="1">
      <alignment horizontal="center"/>
      <protection/>
    </xf>
    <xf numFmtId="0" fontId="11" fillId="0" borderId="13" xfId="21" applyNumberFormat="1" applyFont="1" applyBorder="1" applyAlignment="1">
      <alignment horizontal="left" vertical="center"/>
      <protection/>
    </xf>
    <xf numFmtId="0" fontId="17" fillId="0" borderId="14" xfId="21" applyNumberFormat="1" applyFont="1" applyBorder="1" applyAlignment="1">
      <alignment horizontal="center" vertical="center"/>
      <protection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17" fillId="0" borderId="15" xfId="21" applyNumberFormat="1" applyFont="1" applyBorder="1" applyAlignment="1">
      <alignment horizontal="center" vertical="center"/>
      <protection/>
    </xf>
    <xf numFmtId="0" fontId="11" fillId="0" borderId="16" xfId="21" applyNumberFormat="1" applyFont="1" applyBorder="1" applyAlignment="1">
      <alignment horizontal="left" vertical="center"/>
      <protection/>
    </xf>
    <xf numFmtId="0" fontId="18" fillId="0" borderId="0" xfId="22" applyFont="1" applyAlignment="1">
      <alignment horizontal="center"/>
      <protection/>
    </xf>
    <xf numFmtId="0" fontId="0" fillId="0" borderId="0" xfId="0" applyFont="1" applyAlignment="1">
      <alignment/>
    </xf>
    <xf numFmtId="0" fontId="8" fillId="0" borderId="0" xfId="22" applyFont="1" applyAlignment="1">
      <alignment horizontal="right"/>
      <protection/>
    </xf>
    <xf numFmtId="0" fontId="8" fillId="0" borderId="0" xfId="22" applyFont="1" applyAlignment="1">
      <alignment horizontal="left"/>
      <protection/>
    </xf>
    <xf numFmtId="0" fontId="8" fillId="0" borderId="0" xfId="22" applyFont="1" applyAlignment="1">
      <alignment horizontal="center"/>
      <protection/>
    </xf>
    <xf numFmtId="0" fontId="2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2" fillId="0" borderId="0" xfId="22" applyFont="1" applyAlignment="1">
      <alignment horizontal="left"/>
      <protection/>
    </xf>
    <xf numFmtId="0" fontId="15" fillId="0" borderId="0" xfId="22" applyFont="1">
      <alignment/>
      <protection/>
    </xf>
    <xf numFmtId="0" fontId="15" fillId="0" borderId="0" xfId="22" applyFont="1" applyAlignment="1">
      <alignment shrinkToFit="1"/>
      <protection/>
    </xf>
    <xf numFmtId="0" fontId="19" fillId="0" borderId="0" xfId="22" applyFont="1" applyBorder="1" applyAlignment="1">
      <alignment shrinkToFit="1"/>
      <protection/>
    </xf>
    <xf numFmtId="0" fontId="19" fillId="0" borderId="0" xfId="22" applyFont="1" applyBorder="1" applyAlignment="1">
      <alignment/>
      <protection/>
    </xf>
    <xf numFmtId="0" fontId="20" fillId="0" borderId="0" xfId="0" applyFont="1" applyAlignment="1">
      <alignment/>
    </xf>
    <xf numFmtId="0" fontId="15" fillId="0" borderId="0" xfId="22" applyFont="1" applyBorder="1" applyAlignment="1">
      <alignment shrinkToFit="1"/>
      <protection/>
    </xf>
    <xf numFmtId="0" fontId="19" fillId="0" borderId="0" xfId="22" applyFont="1" applyFill="1" applyBorder="1" applyAlignment="1">
      <alignment shrinkToFit="1"/>
      <protection/>
    </xf>
    <xf numFmtId="0" fontId="19" fillId="0" borderId="0" xfId="22" applyFont="1" applyFill="1" applyBorder="1" applyAlignment="1">
      <alignment/>
      <protection/>
    </xf>
    <xf numFmtId="0" fontId="15" fillId="0" borderId="0" xfId="22" applyFont="1" applyBorder="1" applyAlignment="1">
      <alignment horizontal="center" shrinkToFit="1"/>
      <protection/>
    </xf>
    <xf numFmtId="0" fontId="15" fillId="0" borderId="0" xfId="22" applyFont="1" applyBorder="1">
      <alignment/>
      <protection/>
    </xf>
    <xf numFmtId="0" fontId="15" fillId="0" borderId="0" xfId="22" applyFont="1" applyAlignment="1">
      <alignment horizontal="right"/>
      <protection/>
    </xf>
    <xf numFmtId="0" fontId="15" fillId="0" borderId="0" xfId="22" applyFont="1" applyAlignment="1">
      <alignment horizontal="left"/>
      <protection/>
    </xf>
    <xf numFmtId="0" fontId="21" fillId="0" borderId="0" xfId="22" applyFont="1" applyAlignment="1">
      <alignment horizontal="center"/>
      <protection/>
    </xf>
    <xf numFmtId="0" fontId="15" fillId="0" borderId="0" xfId="22" applyFont="1" applyAlignment="1">
      <alignment horizontal="center"/>
      <protection/>
    </xf>
    <xf numFmtId="0" fontId="15" fillId="0" borderId="0" xfId="22" applyFont="1" applyAlignment="1">
      <alignment/>
      <protection/>
    </xf>
    <xf numFmtId="0" fontId="20" fillId="0" borderId="0" xfId="0" applyFont="1" applyAlignment="1">
      <alignment/>
    </xf>
    <xf numFmtId="0" fontId="20" fillId="0" borderId="0" xfId="0" applyFont="1" applyAlignment="1">
      <alignment shrinkToFit="1"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right" vertical="center" shrinkToFit="1"/>
    </xf>
    <xf numFmtId="0" fontId="15" fillId="0" borderId="0" xfId="0" applyFont="1" applyAlignment="1">
      <alignment horizontal="left" shrinkToFi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shrinkToFi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8" fillId="0" borderId="0" xfId="22" applyFont="1" applyFill="1">
      <alignment/>
      <protection/>
    </xf>
    <xf numFmtId="0" fontId="15" fillId="0" borderId="0" xfId="0" applyFont="1" applyAlignment="1">
      <alignment horizontal="center" vertical="center" shrinkToFit="1"/>
    </xf>
    <xf numFmtId="0" fontId="15" fillId="0" borderId="0" xfId="22" applyFont="1" applyBorder="1" applyAlignment="1">
      <alignment horizontal="left" vertical="center" shrinkToFit="1"/>
      <protection/>
    </xf>
    <xf numFmtId="0" fontId="2" fillId="0" borderId="0" xfId="22" applyFont="1" applyBorder="1">
      <alignment/>
      <protection/>
    </xf>
    <xf numFmtId="0" fontId="24" fillId="0" borderId="0" xfId="22" applyFont="1">
      <alignment/>
      <protection/>
    </xf>
    <xf numFmtId="0" fontId="15" fillId="0" borderId="0" xfId="22" applyFont="1" applyBorder="1" applyAlignment="1">
      <alignment horizontal="center" vertical="center" shrinkToFit="1"/>
      <protection/>
    </xf>
    <xf numFmtId="0" fontId="2" fillId="0" borderId="0" xfId="0" applyFont="1" applyAlignment="1">
      <alignment/>
    </xf>
    <xf numFmtId="0" fontId="26" fillId="0" borderId="0" xfId="22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27" fillId="0" borderId="0" xfId="22" applyFont="1" applyAlignment="1">
      <alignment horizontal="left"/>
      <protection/>
    </xf>
    <xf numFmtId="0" fontId="24" fillId="0" borderId="0" xfId="22" applyFont="1" applyAlignment="1">
      <alignment horizontal="center"/>
      <protection/>
    </xf>
    <xf numFmtId="0" fontId="15" fillId="0" borderId="0" xfId="22" applyFont="1" applyBorder="1" applyAlignment="1">
      <alignment horizontal="left" shrinkToFit="1"/>
      <protection/>
    </xf>
    <xf numFmtId="0" fontId="15" fillId="0" borderId="0" xfId="22" applyFont="1" applyBorder="1" applyAlignment="1">
      <alignment/>
      <protection/>
    </xf>
    <xf numFmtId="0" fontId="27" fillId="0" borderId="0" xfId="22" applyFont="1" applyAlignment="1">
      <alignment horizontal="center"/>
      <protection/>
    </xf>
    <xf numFmtId="0" fontId="28" fillId="0" borderId="0" xfId="22" applyFont="1">
      <alignment/>
      <protection/>
    </xf>
    <xf numFmtId="0" fontId="29" fillId="0" borderId="0" xfId="0" applyFont="1" applyAlignment="1">
      <alignment/>
    </xf>
    <xf numFmtId="0" fontId="15" fillId="0" borderId="0" xfId="0" applyFont="1" applyBorder="1" applyAlignment="1">
      <alignment horizontal="center" vertical="center" shrinkToFit="1"/>
    </xf>
    <xf numFmtId="0" fontId="30" fillId="0" borderId="0" xfId="22" applyFont="1" applyAlignment="1">
      <alignment horizontal="left"/>
      <protection/>
    </xf>
    <xf numFmtId="0" fontId="2" fillId="0" borderId="0" xfId="22" applyFont="1" applyFill="1">
      <alignment/>
      <protection/>
    </xf>
    <xf numFmtId="0" fontId="20" fillId="0" borderId="0" xfId="0" applyFont="1" applyFill="1" applyAlignment="1">
      <alignment/>
    </xf>
    <xf numFmtId="0" fontId="15" fillId="0" borderId="0" xfId="22" applyFont="1" applyFill="1">
      <alignment/>
      <protection/>
    </xf>
    <xf numFmtId="0" fontId="15" fillId="0" borderId="0" xfId="22" applyFont="1" applyFill="1" applyAlignment="1">
      <alignment shrinkToFit="1"/>
      <protection/>
    </xf>
    <xf numFmtId="0" fontId="15" fillId="0" borderId="0" xfId="22" applyFont="1" applyFill="1" applyBorder="1">
      <alignment/>
      <protection/>
    </xf>
    <xf numFmtId="0" fontId="25" fillId="0" borderId="0" xfId="22" applyFont="1" applyFill="1">
      <alignment/>
      <protection/>
    </xf>
    <xf numFmtId="0" fontId="0" fillId="0" borderId="0" xfId="0" applyFont="1" applyFill="1" applyAlignment="1">
      <alignment/>
    </xf>
    <xf numFmtId="0" fontId="15" fillId="0" borderId="6" xfId="22" applyFont="1" applyBorder="1" applyAlignment="1">
      <alignment horizontal="center" shrinkToFit="1"/>
      <protection/>
    </xf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15" fillId="2" borderId="0" xfId="22" applyFont="1" applyFill="1" applyAlignment="1">
      <alignment shrinkToFit="1"/>
      <protection/>
    </xf>
    <xf numFmtId="0" fontId="0" fillId="0" borderId="0" xfId="0" applyAlignment="1">
      <alignment/>
    </xf>
    <xf numFmtId="0" fontId="15" fillId="0" borderId="17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6" xfId="0" applyFont="1" applyBorder="1" applyAlignment="1">
      <alignment shrinkToFit="1"/>
    </xf>
    <xf numFmtId="0" fontId="15" fillId="0" borderId="6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7" xfId="22" applyFont="1" applyBorder="1">
      <alignment/>
      <protection/>
    </xf>
    <xf numFmtId="0" fontId="15" fillId="0" borderId="19" xfId="22" applyFont="1" applyBorder="1">
      <alignment/>
      <protection/>
    </xf>
    <xf numFmtId="0" fontId="15" fillId="0" borderId="18" xfId="22" applyFont="1" applyBorder="1">
      <alignment/>
      <protection/>
    </xf>
    <xf numFmtId="0" fontId="15" fillId="0" borderId="6" xfId="22" applyFont="1" applyBorder="1" applyAlignment="1">
      <alignment shrinkToFit="1"/>
      <protection/>
    </xf>
    <xf numFmtId="0" fontId="15" fillId="0" borderId="6" xfId="22" applyFont="1" applyBorder="1">
      <alignment/>
      <protection/>
    </xf>
    <xf numFmtId="14" fontId="0" fillId="0" borderId="0" xfId="0" applyNumberFormat="1" applyAlignment="1">
      <alignment shrinkToFit="1"/>
    </xf>
    <xf numFmtId="14" fontId="19" fillId="0" borderId="0" xfId="22" applyNumberFormat="1" applyFont="1" applyBorder="1" applyAlignment="1">
      <alignment shrinkToFit="1"/>
      <protection/>
    </xf>
    <xf numFmtId="14" fontId="20" fillId="0" borderId="0" xfId="0" applyNumberFormat="1" applyFont="1" applyAlignment="1">
      <alignment shrinkToFit="1"/>
    </xf>
    <xf numFmtId="14" fontId="19" fillId="0" borderId="0" xfId="22" applyNumberFormat="1" applyFont="1" applyFill="1" applyBorder="1" applyAlignment="1">
      <alignment shrinkToFit="1"/>
      <protection/>
    </xf>
    <xf numFmtId="0" fontId="15" fillId="0" borderId="17" xfId="22" applyFont="1" applyBorder="1" applyAlignment="1">
      <alignment horizontal="center" shrinkToFit="1"/>
      <protection/>
    </xf>
    <xf numFmtId="0" fontId="15" fillId="0" borderId="0" xfId="0" applyFont="1" applyBorder="1" applyAlignment="1">
      <alignment horizontal="left" shrinkToFit="1"/>
    </xf>
    <xf numFmtId="0" fontId="15" fillId="0" borderId="17" xfId="0" applyFont="1" applyBorder="1" applyAlignment="1">
      <alignment horizontal="left" shrinkToFit="1"/>
    </xf>
    <xf numFmtId="0" fontId="15" fillId="0" borderId="6" xfId="0" applyFont="1" applyBorder="1" applyAlignment="1">
      <alignment horizontal="left" shrinkToFit="1"/>
    </xf>
    <xf numFmtId="0" fontId="15" fillId="0" borderId="18" xfId="0" applyFont="1" applyBorder="1" applyAlignment="1">
      <alignment horizontal="left" shrinkToFit="1"/>
    </xf>
    <xf numFmtId="0" fontId="15" fillId="0" borderId="6" xfId="0" applyFont="1" applyBorder="1" applyAlignment="1">
      <alignment horizontal="left" vertical="center" shrinkToFit="1"/>
    </xf>
    <xf numFmtId="0" fontId="8" fillId="0" borderId="0" xfId="22" applyFont="1" applyAlignment="1">
      <alignment horizontal="left" shrinkToFi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 horizontal="left" shrinkToFit="1"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22" applyFont="1" applyBorder="1" applyAlignment="1">
      <alignment/>
      <protection/>
    </xf>
    <xf numFmtId="0" fontId="0" fillId="0" borderId="0" xfId="0" applyFont="1" applyAlignment="1">
      <alignment horizontal="left" vertical="center" shrinkToFit="1"/>
    </xf>
    <xf numFmtId="0" fontId="15" fillId="0" borderId="0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shrinkToFit="1"/>
    </xf>
    <xf numFmtId="0" fontId="0" fillId="0" borderId="0" xfId="0" applyFont="1" applyFill="1" applyAlignment="1">
      <alignment/>
    </xf>
    <xf numFmtId="0" fontId="12" fillId="0" borderId="0" xfId="21" applyNumberFormat="1" applyFont="1" applyAlignment="1">
      <alignment horizontal="center" vertical="center"/>
      <protection/>
    </xf>
    <xf numFmtId="0" fontId="6" fillId="0" borderId="20" xfId="21" applyNumberFormat="1" applyFont="1" applyBorder="1" applyAlignment="1">
      <alignment horizontal="center" vertical="center"/>
      <protection/>
    </xf>
    <xf numFmtId="20" fontId="6" fillId="0" borderId="4" xfId="21" applyNumberFormat="1" applyFont="1" applyBorder="1" applyAlignment="1">
      <alignment horizontal="center" vertical="center"/>
      <protection/>
    </xf>
    <xf numFmtId="0" fontId="33" fillId="0" borderId="4" xfId="21" applyNumberFormat="1" applyFont="1" applyBorder="1" applyAlignment="1">
      <alignment horizontal="center" vertical="center"/>
      <protection/>
    </xf>
    <xf numFmtId="0" fontId="33" fillId="0" borderId="0" xfId="21" applyNumberFormat="1" applyFont="1" applyAlignment="1">
      <alignment horizontal="center" vertical="center"/>
      <protection/>
    </xf>
    <xf numFmtId="0" fontId="10" fillId="0" borderId="0" xfId="0" applyNumberFormat="1" applyFont="1" applyAlignment="1">
      <alignment horizontal="center"/>
    </xf>
    <xf numFmtId="0" fontId="10" fillId="0" borderId="21" xfId="21" applyNumberFormat="1" applyFont="1" applyBorder="1" applyAlignment="1">
      <alignment horizontal="center"/>
      <protection/>
    </xf>
    <xf numFmtId="0" fontId="16" fillId="0" borderId="21" xfId="21" applyNumberFormat="1" applyFont="1" applyBorder="1" applyAlignment="1">
      <alignment horizontal="center"/>
      <protection/>
    </xf>
    <xf numFmtId="0" fontId="16" fillId="0" borderId="0" xfId="21" applyNumberFormat="1" applyFont="1" applyBorder="1" applyAlignment="1">
      <alignment horizontal="center"/>
      <protection/>
    </xf>
    <xf numFmtId="14" fontId="34" fillId="0" borderId="22" xfId="0" applyNumberFormat="1" applyFont="1" applyBorder="1" applyAlignment="1">
      <alignment shrinkToFit="1"/>
    </xf>
    <xf numFmtId="14" fontId="34" fillId="0" borderId="22" xfId="0" applyNumberFormat="1" applyFont="1" applyFill="1" applyBorder="1" applyAlignment="1">
      <alignment shrinkToFit="1"/>
    </xf>
    <xf numFmtId="0" fontId="31" fillId="0" borderId="0" xfId="22" applyFont="1" applyAlignment="1">
      <alignment horizontal="right"/>
      <protection/>
    </xf>
    <xf numFmtId="0" fontId="35" fillId="0" borderId="0" xfId="22" applyFont="1" applyAlignment="1">
      <alignment horizontal="left"/>
      <protection/>
    </xf>
    <xf numFmtId="0" fontId="6" fillId="0" borderId="4" xfId="21" applyNumberFormat="1" applyFont="1" applyBorder="1" applyAlignment="1">
      <alignment horizontal="center" vertical="center" shrinkToFit="1"/>
      <protection/>
    </xf>
    <xf numFmtId="0" fontId="10" fillId="0" borderId="17" xfId="21" applyNumberFormat="1" applyFont="1" applyBorder="1" applyAlignment="1">
      <alignment horizontal="center"/>
      <protection/>
    </xf>
    <xf numFmtId="0" fontId="10" fillId="0" borderId="17" xfId="21" applyNumberFormat="1" applyFont="1" applyBorder="1" applyAlignment="1">
      <alignment horizontal="right"/>
      <protection/>
    </xf>
    <xf numFmtId="0" fontId="10" fillId="0" borderId="17" xfId="21" applyNumberFormat="1" applyFont="1" applyBorder="1" applyAlignment="1">
      <alignment horizontal="left"/>
      <protection/>
    </xf>
    <xf numFmtId="0" fontId="34" fillId="0" borderId="23" xfId="0" applyFont="1" applyBorder="1" applyAlignment="1">
      <alignment shrinkToFit="1"/>
    </xf>
    <xf numFmtId="0" fontId="19" fillId="0" borderId="22" xfId="0" applyFont="1" applyBorder="1" applyAlignment="1">
      <alignment shrinkToFit="1"/>
    </xf>
    <xf numFmtId="0" fontId="37" fillId="0" borderId="0" xfId="22" applyFont="1" applyBorder="1" applyAlignment="1">
      <alignment horizontal="left" vertical="center"/>
      <protection/>
    </xf>
    <xf numFmtId="0" fontId="38" fillId="0" borderId="0" xfId="22" applyFont="1" applyBorder="1" applyAlignment="1">
      <alignment shrinkToFit="1"/>
      <protection/>
    </xf>
    <xf numFmtId="0" fontId="39" fillId="0" borderId="0" xfId="0" applyFont="1" applyAlignment="1">
      <alignment shrinkToFit="1"/>
    </xf>
    <xf numFmtId="14" fontId="40" fillId="0" borderId="22" xfId="0" applyNumberFormat="1" applyFont="1" applyBorder="1" applyAlignment="1">
      <alignment shrinkToFit="1"/>
    </xf>
    <xf numFmtId="0" fontId="19" fillId="0" borderId="24" xfId="0" applyFont="1" applyBorder="1" applyAlignment="1">
      <alignment shrinkToFit="1"/>
    </xf>
    <xf numFmtId="14" fontId="34" fillId="0" borderId="24" xfId="0" applyNumberFormat="1" applyFont="1" applyBorder="1" applyAlignment="1">
      <alignment shrinkToFit="1"/>
    </xf>
    <xf numFmtId="14" fontId="39" fillId="0" borderId="0" xfId="0" applyNumberFormat="1" applyFont="1" applyAlignment="1">
      <alignment shrinkToFit="1"/>
    </xf>
    <xf numFmtId="14" fontId="38" fillId="0" borderId="0" xfId="22" applyNumberFormat="1" applyFont="1" applyBorder="1" applyAlignment="1">
      <alignment shrinkToFit="1"/>
      <protection/>
    </xf>
    <xf numFmtId="0" fontId="34" fillId="0" borderId="24" xfId="0" applyFont="1" applyFill="1" applyBorder="1" applyAlignment="1">
      <alignment shrinkToFit="1"/>
    </xf>
    <xf numFmtId="0" fontId="19" fillId="0" borderId="24" xfId="0" applyFont="1" applyFill="1" applyBorder="1" applyAlignment="1">
      <alignment shrinkToFit="1"/>
    </xf>
    <xf numFmtId="14" fontId="34" fillId="0" borderId="24" xfId="0" applyNumberFormat="1" applyFont="1" applyFill="1" applyBorder="1" applyAlignment="1">
      <alignment shrinkToFit="1"/>
    </xf>
    <xf numFmtId="0" fontId="34" fillId="0" borderId="24" xfId="0" applyFont="1" applyBorder="1" applyAlignment="1">
      <alignment shrinkToFit="1"/>
    </xf>
    <xf numFmtId="0" fontId="37" fillId="0" borderId="0" xfId="0" applyFont="1" applyBorder="1" applyAlignment="1">
      <alignment horizontal="left" shrinkToFit="1"/>
    </xf>
    <xf numFmtId="0" fontId="37" fillId="0" borderId="0" xfId="0" applyFont="1" applyAlignment="1">
      <alignment horizontal="left" shrinkToFit="1"/>
    </xf>
    <xf numFmtId="0" fontId="20" fillId="0" borderId="19" xfId="0" applyFont="1" applyBorder="1" applyAlignment="1">
      <alignment horizontal="center" shrinkToFit="1"/>
    </xf>
    <xf numFmtId="0" fontId="15" fillId="0" borderId="6" xfId="22" applyFont="1" applyBorder="1" applyAlignment="1">
      <alignment horizontal="center" shrinkToFit="1"/>
      <protection/>
    </xf>
    <xf numFmtId="0" fontId="15" fillId="0" borderId="18" xfId="22" applyFont="1" applyBorder="1" applyAlignment="1">
      <alignment horizontal="center" shrinkToFit="1"/>
      <protection/>
    </xf>
    <xf numFmtId="0" fontId="15" fillId="0" borderId="5" xfId="22" applyFont="1" applyBorder="1" applyAlignment="1">
      <alignment horizontal="center" shrinkToFit="1"/>
      <protection/>
    </xf>
    <xf numFmtId="0" fontId="15" fillId="0" borderId="25" xfId="22" applyFont="1" applyBorder="1" applyAlignment="1">
      <alignment horizontal="center" shrinkToFit="1"/>
      <protection/>
    </xf>
    <xf numFmtId="0" fontId="20" fillId="0" borderId="0" xfId="0" applyFont="1" applyBorder="1" applyAlignment="1">
      <alignment horizontal="center" shrinkToFit="1"/>
    </xf>
    <xf numFmtId="14" fontId="21" fillId="0" borderId="0" xfId="22" applyNumberFormat="1" applyFont="1" applyAlignment="1" applyProtection="1">
      <alignment horizontal="right" shrinkToFit="1"/>
      <protection locked="0"/>
    </xf>
    <xf numFmtId="0" fontId="6" fillId="0" borderId="0" xfId="22" applyFont="1" applyAlignment="1">
      <alignment horizontal="center"/>
      <protection/>
    </xf>
    <xf numFmtId="0" fontId="15" fillId="0" borderId="0" xfId="22" applyFont="1" applyBorder="1" applyAlignment="1">
      <alignment horizontal="center"/>
      <protection/>
    </xf>
    <xf numFmtId="0" fontId="15" fillId="0" borderId="5" xfId="22" applyFont="1" applyBorder="1" applyAlignment="1">
      <alignment horizontal="center"/>
      <protection/>
    </xf>
    <xf numFmtId="0" fontId="15" fillId="0" borderId="25" xfId="22" applyFont="1" applyBorder="1" applyAlignment="1">
      <alignment horizontal="center"/>
      <protection/>
    </xf>
    <xf numFmtId="0" fontId="12" fillId="0" borderId="0" xfId="22" applyFont="1" applyAlignment="1">
      <alignment horizontal="center"/>
      <protection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22" applyFont="1" applyBorder="1" applyAlignment="1">
      <alignment horizontal="center" vertical="center"/>
      <protection/>
    </xf>
    <xf numFmtId="0" fontId="16" fillId="0" borderId="0" xfId="22" applyFont="1" applyAlignment="1">
      <alignment horizontal="center"/>
      <protection/>
    </xf>
    <xf numFmtId="0" fontId="15" fillId="0" borderId="0" xfId="22" applyFont="1" applyBorder="1" applyAlignment="1">
      <alignment horizontal="left" vertical="center"/>
      <protection/>
    </xf>
    <xf numFmtId="0" fontId="15" fillId="0" borderId="26" xfId="22" applyFont="1" applyBorder="1" applyAlignment="1">
      <alignment horizontal="center" shrinkToFit="1"/>
      <protection/>
    </xf>
    <xf numFmtId="0" fontId="15" fillId="0" borderId="27" xfId="22" applyFont="1" applyBorder="1" applyAlignment="1">
      <alignment horizontal="center" shrinkToFit="1"/>
      <protection/>
    </xf>
    <xf numFmtId="0" fontId="15" fillId="0" borderId="2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6" xfId="22" applyFont="1" applyBorder="1" applyAlignment="1">
      <alignment horizontal="center"/>
      <protection/>
    </xf>
    <xf numFmtId="0" fontId="15" fillId="0" borderId="27" xfId="22" applyFont="1" applyBorder="1" applyAlignment="1">
      <alignment horizontal="center"/>
      <protection/>
    </xf>
    <xf numFmtId="0" fontId="15" fillId="0" borderId="0" xfId="22" applyFont="1" applyAlignment="1">
      <alignment/>
      <protection/>
    </xf>
    <xf numFmtId="0" fontId="15" fillId="0" borderId="0" xfId="0" applyFont="1" applyAlignment="1">
      <alignment/>
    </xf>
    <xf numFmtId="0" fontId="15" fillId="0" borderId="0" xfId="22" applyFont="1" applyBorder="1" applyAlignment="1">
      <alignment horizontal="center" shrinkToFit="1"/>
      <protection/>
    </xf>
    <xf numFmtId="0" fontId="15" fillId="0" borderId="17" xfId="22" applyFont="1" applyBorder="1" applyAlignment="1">
      <alignment horizontal="center" shrinkToFit="1"/>
      <protection/>
    </xf>
    <xf numFmtId="0" fontId="15" fillId="0" borderId="0" xfId="22" applyFont="1" applyAlignment="1">
      <alignment horizontal="center"/>
      <protection/>
    </xf>
    <xf numFmtId="0" fontId="15" fillId="0" borderId="17" xfId="22" applyFont="1" applyBorder="1" applyAlignment="1">
      <alignment horizontal="center"/>
      <protection/>
    </xf>
    <xf numFmtId="0" fontId="15" fillId="0" borderId="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22" applyFont="1" applyBorder="1" applyAlignment="1">
      <alignment horizontal="center" vertical="center" shrinkToFit="1"/>
      <protection/>
    </xf>
    <xf numFmtId="0" fontId="15" fillId="0" borderId="0" xfId="22" applyFont="1" applyBorder="1" applyAlignment="1">
      <alignment horizontal="left" vertical="center" shrinkToFit="1"/>
      <protection/>
    </xf>
    <xf numFmtId="0" fontId="37" fillId="0" borderId="0" xfId="22" applyFont="1" applyBorder="1" applyAlignment="1">
      <alignment horizontal="left" vertical="center" shrinkToFit="1"/>
      <protection/>
    </xf>
    <xf numFmtId="0" fontId="15" fillId="0" borderId="0" xfId="0" applyFont="1" applyAlignment="1">
      <alignment horizontal="left"/>
    </xf>
    <xf numFmtId="0" fontId="22" fillId="0" borderId="0" xfId="22" applyFont="1" applyAlignment="1">
      <alignment horizontal="center"/>
      <protection/>
    </xf>
    <xf numFmtId="0" fontId="20" fillId="0" borderId="27" xfId="0" applyFont="1" applyBorder="1" applyAlignment="1">
      <alignment horizontal="center" shrinkToFit="1"/>
    </xf>
    <xf numFmtId="0" fontId="23" fillId="0" borderId="0" xfId="22" applyFont="1" applyAlignment="1">
      <alignment horizontal="center"/>
      <protection/>
    </xf>
    <xf numFmtId="0" fontId="0" fillId="0" borderId="19" xfId="0" applyBorder="1" applyAlignment="1">
      <alignment horizont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/>
    </xf>
    <xf numFmtId="0" fontId="0" fillId="0" borderId="17" xfId="0" applyFont="1" applyBorder="1" applyAlignment="1">
      <alignment shrinkToFit="1"/>
    </xf>
    <xf numFmtId="0" fontId="15" fillId="0" borderId="0" xfId="0" applyFont="1" applyAlignment="1">
      <alignment horizontal="left" shrinkToFit="1"/>
    </xf>
    <xf numFmtId="0" fontId="15" fillId="0" borderId="26" xfId="0" applyFont="1" applyBorder="1" applyAlignment="1">
      <alignment horizontal="center" shrinkToFit="1"/>
    </xf>
    <xf numFmtId="0" fontId="15" fillId="0" borderId="27" xfId="0" applyFont="1" applyBorder="1" applyAlignment="1">
      <alignment horizontal="center" shrinkToFit="1"/>
    </xf>
    <xf numFmtId="0" fontId="15" fillId="0" borderId="19" xfId="0" applyFont="1" applyBorder="1" applyAlignment="1">
      <alignment horizontal="center" shrinkToFit="1"/>
    </xf>
    <xf numFmtId="0" fontId="23" fillId="3" borderId="0" xfId="0" applyFont="1" applyFill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horizontal="center" shrinkToFit="1"/>
    </xf>
    <xf numFmtId="0" fontId="0" fillId="0" borderId="25" xfId="0" applyFont="1" applyBorder="1" applyAlignment="1">
      <alignment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shrinkToFit="1"/>
    </xf>
    <xf numFmtId="0" fontId="0" fillId="0" borderId="25" xfId="0" applyFont="1" applyBorder="1" applyAlignment="1">
      <alignment shrinkToFit="1"/>
    </xf>
    <xf numFmtId="0" fontId="11" fillId="0" borderId="28" xfId="21" applyNumberFormat="1" applyFont="1" applyBorder="1" applyAlignment="1">
      <alignment horizontal="center" vertical="center"/>
      <protection/>
    </xf>
    <xf numFmtId="0" fontId="11" fillId="0" borderId="29" xfId="21" applyNumberFormat="1" applyFont="1" applyBorder="1" applyAlignment="1">
      <alignment horizontal="center" vertical="center"/>
      <protection/>
    </xf>
    <xf numFmtId="0" fontId="11" fillId="0" borderId="30" xfId="21" applyNumberFormat="1" applyFont="1" applyBorder="1" applyAlignment="1">
      <alignment horizontal="center" vertical="center"/>
      <protection/>
    </xf>
    <xf numFmtId="0" fontId="11" fillId="0" borderId="31" xfId="21" applyNumberFormat="1" applyFont="1" applyBorder="1" applyAlignment="1">
      <alignment horizontal="center" vertical="center"/>
      <protection/>
    </xf>
    <xf numFmtId="0" fontId="7" fillId="0" borderId="32" xfId="21" applyNumberFormat="1" applyFont="1" applyBorder="1" applyAlignment="1">
      <alignment horizontal="center" vertical="center"/>
      <protection/>
    </xf>
    <xf numFmtId="0" fontId="7" fillId="0" borderId="33" xfId="21" applyNumberFormat="1" applyFont="1" applyBorder="1" applyAlignment="1">
      <alignment horizontal="center" vertical="center"/>
      <protection/>
    </xf>
    <xf numFmtId="0" fontId="7" fillId="0" borderId="34" xfId="21" applyNumberFormat="1" applyFont="1" applyBorder="1" applyAlignment="1">
      <alignment horizontal="center" vertical="center"/>
      <protection/>
    </xf>
    <xf numFmtId="0" fontId="33" fillId="0" borderId="35" xfId="21" applyNumberFormat="1" applyFont="1" applyBorder="1" applyAlignment="1">
      <alignment horizontal="center" vertical="center"/>
      <protection/>
    </xf>
    <xf numFmtId="0" fontId="33" fillId="0" borderId="36" xfId="21" applyNumberFormat="1" applyFont="1" applyBorder="1" applyAlignment="1">
      <alignment horizontal="center" vertical="center"/>
      <protection/>
    </xf>
    <xf numFmtId="0" fontId="33" fillId="0" borderId="37" xfId="21" applyNumberFormat="1" applyFont="1" applyBorder="1" applyAlignment="1">
      <alignment horizontal="center" vertical="center"/>
      <protection/>
    </xf>
    <xf numFmtId="0" fontId="11" fillId="0" borderId="0" xfId="21" applyNumberFormat="1" applyFont="1" applyBorder="1" applyAlignment="1">
      <alignment horizontal="center" vertical="center"/>
      <protection/>
    </xf>
    <xf numFmtId="0" fontId="11" fillId="0" borderId="6" xfId="21" applyNumberFormat="1" applyFont="1" applyBorder="1" applyAlignment="1">
      <alignment horizontal="center" vertical="center"/>
      <protection/>
    </xf>
    <xf numFmtId="0" fontId="11" fillId="0" borderId="5" xfId="21" applyNumberFormat="1" applyFont="1" applyBorder="1" applyAlignment="1">
      <alignment horizontal="center" vertical="center"/>
      <protection/>
    </xf>
    <xf numFmtId="0" fontId="7" fillId="0" borderId="38" xfId="21" applyNumberFormat="1" applyFont="1" applyBorder="1" applyAlignment="1">
      <alignment horizontal="center" vertical="center"/>
      <protection/>
    </xf>
    <xf numFmtId="0" fontId="33" fillId="0" borderId="39" xfId="21" applyNumberFormat="1" applyFont="1" applyBorder="1" applyAlignment="1">
      <alignment horizontal="center" vertical="center"/>
      <protection/>
    </xf>
    <xf numFmtId="0" fontId="11" fillId="0" borderId="7" xfId="21" applyNumberFormat="1" applyFont="1" applyBorder="1" applyAlignment="1">
      <alignment horizontal="center" vertical="center"/>
      <protection/>
    </xf>
    <xf numFmtId="0" fontId="36" fillId="0" borderId="0" xfId="22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A宗像 open２００１ドロー（.xls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66675</xdr:rowOff>
    </xdr:from>
    <xdr:to>
      <xdr:col>5</xdr:col>
      <xdr:colOff>161925</xdr:colOff>
      <xdr:row>11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52425" y="1847850"/>
          <a:ext cx="198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51</xdr:row>
      <xdr:rowOff>76200</xdr:rowOff>
    </xdr:from>
    <xdr:to>
      <xdr:col>5</xdr:col>
      <xdr:colOff>28575</xdr:colOff>
      <xdr:row>51</xdr:row>
      <xdr:rowOff>85725</xdr:rowOff>
    </xdr:to>
    <xdr:sp>
      <xdr:nvSpPr>
        <xdr:cNvPr id="2" name="Line 3"/>
        <xdr:cNvSpPr>
          <a:spLocks/>
        </xdr:cNvSpPr>
      </xdr:nvSpPr>
      <xdr:spPr>
        <a:xfrm flipV="1">
          <a:off x="314325" y="7191375"/>
          <a:ext cx="188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57150</xdr:rowOff>
    </xdr:from>
    <xdr:to>
      <xdr:col>4</xdr:col>
      <xdr:colOff>247650</xdr:colOff>
      <xdr:row>47</xdr:row>
      <xdr:rowOff>66675</xdr:rowOff>
    </xdr:to>
    <xdr:sp>
      <xdr:nvSpPr>
        <xdr:cNvPr id="1" name="Line 1"/>
        <xdr:cNvSpPr>
          <a:spLocks/>
        </xdr:cNvSpPr>
      </xdr:nvSpPr>
      <xdr:spPr>
        <a:xfrm>
          <a:off x="323850" y="6648450"/>
          <a:ext cx="1638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3"/>
  <sheetViews>
    <sheetView view="pageBreakPreview" zoomScale="75" zoomScaleSheetLayoutView="75" workbookViewId="0" topLeftCell="A76">
      <selection activeCell="A1" sqref="A1:Q1"/>
    </sheetView>
  </sheetViews>
  <sheetFormatPr defaultColWidth="9.00390625" defaultRowHeight="13.5"/>
  <cols>
    <col min="1" max="1" width="4.25390625" style="32" customWidth="1"/>
    <col min="2" max="2" width="6.375" style="32" customWidth="1"/>
    <col min="3" max="3" width="5.875" style="32" customWidth="1"/>
    <col min="4" max="6" width="6.00390625" style="32" customWidth="1"/>
    <col min="7" max="7" width="5.00390625" style="32" customWidth="1"/>
    <col min="8" max="8" width="2.625" style="32" customWidth="1"/>
    <col min="9" max="9" width="7.00390625" style="32" customWidth="1"/>
    <col min="10" max="10" width="2.625" style="32" customWidth="1"/>
    <col min="11" max="11" width="7.00390625" style="32" customWidth="1"/>
    <col min="12" max="12" width="2.625" style="32" customWidth="1"/>
    <col min="13" max="13" width="7.00390625" style="32" customWidth="1"/>
    <col min="14" max="14" width="2.625" style="32" customWidth="1"/>
    <col min="15" max="15" width="7.00390625" style="32" customWidth="1"/>
    <col min="16" max="16" width="2.625" style="32" customWidth="1"/>
    <col min="17" max="17" width="7.00390625" style="32" customWidth="1"/>
    <col min="18" max="20" width="5.375" style="32" customWidth="1"/>
    <col min="21" max="29" width="5.375" style="97" customWidth="1"/>
    <col min="30" max="16384" width="5.375" style="32" customWidth="1"/>
  </cols>
  <sheetData>
    <row r="1" spans="1:29" ht="18.7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31"/>
      <c r="S1" s="1"/>
      <c r="T1" s="1"/>
      <c r="U1" s="73"/>
      <c r="V1" s="73"/>
      <c r="W1" s="73"/>
      <c r="X1" s="73"/>
      <c r="Y1" s="73"/>
      <c r="Z1" s="73"/>
      <c r="AA1" s="73"/>
      <c r="AB1" s="73"/>
      <c r="AC1" s="73"/>
    </row>
    <row r="2" spans="1:29" ht="17.25">
      <c r="A2" s="183" t="s">
        <v>56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31"/>
      <c r="S2" s="1"/>
      <c r="T2" s="1"/>
      <c r="U2" s="73"/>
      <c r="V2" s="73"/>
      <c r="W2" s="73"/>
      <c r="X2" s="73"/>
      <c r="Y2" s="73"/>
      <c r="Z2" s="73"/>
      <c r="AA2" s="73"/>
      <c r="AB2" s="73"/>
      <c r="AC2" s="73"/>
    </row>
    <row r="3" spans="1:29" ht="14.25">
      <c r="A3" s="33"/>
      <c r="B3" s="34"/>
      <c r="C3" s="34"/>
      <c r="D3" s="179" t="s">
        <v>62</v>
      </c>
      <c r="E3" s="179"/>
      <c r="F3" s="179"/>
      <c r="G3" s="179"/>
      <c r="H3" s="179"/>
      <c r="I3" s="179"/>
      <c r="J3" s="179"/>
      <c r="K3" s="179"/>
      <c r="L3" s="179"/>
      <c r="M3" s="179"/>
      <c r="N3" s="1"/>
      <c r="O3" s="178" t="s">
        <v>66</v>
      </c>
      <c r="P3" s="178"/>
      <c r="Q3" s="178"/>
      <c r="R3" s="1"/>
      <c r="S3" s="1"/>
      <c r="T3" s="1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Q4" s="49" t="s">
        <v>68</v>
      </c>
      <c r="R4" s="36"/>
      <c r="S4" s="36"/>
      <c r="T4" s="36"/>
      <c r="U4" s="73"/>
      <c r="V4" s="73"/>
      <c r="W4" s="73"/>
      <c r="X4" s="73"/>
      <c r="Y4" s="91"/>
      <c r="Z4" s="91"/>
      <c r="AA4" s="91"/>
      <c r="AB4" s="91"/>
      <c r="AC4" s="91"/>
    </row>
    <row r="5" spans="1:29" ht="13.5">
      <c r="A5" s="33"/>
      <c r="B5" s="34"/>
      <c r="C5" s="34"/>
      <c r="D5" s="125"/>
      <c r="E5" s="125"/>
      <c r="F5" s="125"/>
      <c r="G5" s="33" t="s">
        <v>13</v>
      </c>
      <c r="I5" s="33" t="s">
        <v>14</v>
      </c>
      <c r="J5" s="35"/>
      <c r="K5" s="33" t="s">
        <v>15</v>
      </c>
      <c r="L5" s="35"/>
      <c r="M5" s="33" t="s">
        <v>16</v>
      </c>
      <c r="N5" s="35"/>
      <c r="O5" s="33" t="s">
        <v>17</v>
      </c>
      <c r="P5" s="35"/>
      <c r="R5" s="1"/>
      <c r="S5" s="1"/>
      <c r="T5" s="1"/>
      <c r="U5" s="73"/>
      <c r="V5" s="73"/>
      <c r="W5" s="73"/>
      <c r="X5" s="73"/>
      <c r="Y5" s="73"/>
      <c r="Z5" s="73"/>
      <c r="AA5" s="73"/>
      <c r="AB5" s="73"/>
      <c r="AC5" s="73"/>
    </row>
    <row r="6" spans="1:29" s="43" customFormat="1" ht="10.5" customHeight="1">
      <c r="A6" s="186">
        <v>1</v>
      </c>
      <c r="B6" s="188" t="str">
        <f>IF(A6="","",VLOOKUP(A6,ﾃﾞｰﾀ!$A$5:$D$36,2,FALSE))</f>
        <v>金城</v>
      </c>
      <c r="C6" s="188" t="str">
        <f>IF(A6="","",VLOOKUP(A6,ﾃﾞｰﾀ!$A$5:$D$36,3,FALSE))</f>
        <v>充</v>
      </c>
      <c r="D6" s="204" t="str">
        <f>IF(A6="","",VLOOKUP(A6,ﾃﾞｰﾀ!$A$5:$D$36,4,FALSE))</f>
        <v>(沖・仲井真中）</v>
      </c>
      <c r="E6" s="204"/>
      <c r="F6" s="204"/>
      <c r="G6" s="110"/>
      <c r="H6" s="197">
        <v>1</v>
      </c>
      <c r="I6" s="197" t="str">
        <f>IF(H6="","",VLOOKUP(H6,ﾃﾞｰﾀ!$A$5:$D$36,2,FALSE))</f>
        <v>金城</v>
      </c>
      <c r="J6" s="40"/>
      <c r="K6" s="40"/>
      <c r="L6" s="40"/>
      <c r="M6" s="40"/>
      <c r="N6" s="40"/>
      <c r="O6" s="40"/>
      <c r="P6" s="40"/>
      <c r="Q6" s="40"/>
      <c r="R6" s="39"/>
      <c r="S6" s="39"/>
      <c r="T6" s="39"/>
      <c r="U6" s="92"/>
      <c r="V6" s="92"/>
      <c r="W6" s="92"/>
      <c r="X6" s="92"/>
      <c r="Y6" s="93"/>
      <c r="Z6" s="93"/>
      <c r="AA6" s="93"/>
      <c r="AB6" s="93"/>
      <c r="AC6" s="45"/>
    </row>
    <row r="7" spans="1:29" s="43" customFormat="1" ht="10.5" customHeight="1">
      <c r="A7" s="186"/>
      <c r="B7" s="188"/>
      <c r="C7" s="188"/>
      <c r="D7" s="204"/>
      <c r="E7" s="204"/>
      <c r="F7" s="204"/>
      <c r="G7" s="111"/>
      <c r="H7" s="198"/>
      <c r="I7" s="198"/>
      <c r="J7" s="40"/>
      <c r="K7" s="40"/>
      <c r="L7" s="40"/>
      <c r="M7" s="40"/>
      <c r="N7" s="40"/>
      <c r="O7" s="40"/>
      <c r="P7" s="40"/>
      <c r="Q7" s="40"/>
      <c r="R7" s="39"/>
      <c r="S7" s="39"/>
      <c r="T7" s="39"/>
      <c r="U7" s="92"/>
      <c r="V7" s="92"/>
      <c r="W7" s="92"/>
      <c r="X7" s="92"/>
      <c r="Y7" s="93"/>
      <c r="Z7" s="93"/>
      <c r="AA7" s="93"/>
      <c r="AB7" s="93"/>
      <c r="AC7" s="45"/>
    </row>
    <row r="8" spans="1:29" s="43" customFormat="1" ht="10.5" customHeight="1">
      <c r="A8" s="186">
        <v>2</v>
      </c>
      <c r="B8" s="188" t="str">
        <f>IF(A8="","",VLOOKUP(A8,ﾃﾞｰﾀ!$A$5:$D$36,2,FALSE))</f>
        <v>長江</v>
      </c>
      <c r="C8" s="188" t="str">
        <f>IF(A8="","",VLOOKUP(A8,ﾃﾞｰﾀ!$A$5:$D$36,3,FALSE))</f>
        <v>昂次郎</v>
      </c>
      <c r="D8" s="204" t="str">
        <f>IF(A8="","",VLOOKUP(A8,ﾃﾞｰﾀ!$A$5:$D$36,4,FALSE))</f>
        <v>(鹿・白銀坂Jr）</v>
      </c>
      <c r="E8" s="204"/>
      <c r="F8" s="204"/>
      <c r="G8" s="112"/>
      <c r="H8" s="190">
        <v>80</v>
      </c>
      <c r="I8" s="172"/>
      <c r="J8" s="175">
        <v>1</v>
      </c>
      <c r="K8" s="197" t="str">
        <f>IF(J8="","",VLOOKUP(J8,ﾃﾞｰﾀ!$A$5:$D$36,2,FALSE))</f>
        <v>金城</v>
      </c>
      <c r="L8" s="40"/>
      <c r="M8" s="40"/>
      <c r="N8" s="40"/>
      <c r="O8" s="40"/>
      <c r="P8" s="40"/>
      <c r="Q8" s="40"/>
      <c r="R8" s="39"/>
      <c r="S8" s="39"/>
      <c r="T8" s="39"/>
      <c r="U8" s="92"/>
      <c r="V8" s="92"/>
      <c r="W8" s="92"/>
      <c r="X8" s="92"/>
      <c r="Y8" s="93"/>
      <c r="Z8" s="93"/>
      <c r="AA8" s="93"/>
      <c r="AB8" s="93"/>
      <c r="AC8" s="93"/>
    </row>
    <row r="9" spans="1:29" s="43" customFormat="1" ht="10.5" customHeight="1">
      <c r="A9" s="186"/>
      <c r="B9" s="188"/>
      <c r="C9" s="188"/>
      <c r="D9" s="204"/>
      <c r="E9" s="204"/>
      <c r="F9" s="204"/>
      <c r="G9" s="39"/>
      <c r="H9" s="44"/>
      <c r="I9" s="113"/>
      <c r="J9" s="176"/>
      <c r="K9" s="198"/>
      <c r="L9" s="40"/>
      <c r="M9" s="40"/>
      <c r="N9" s="40"/>
      <c r="O9" s="40"/>
      <c r="P9" s="40"/>
      <c r="Q9" s="40"/>
      <c r="R9" s="39"/>
      <c r="S9" s="39"/>
      <c r="T9" s="39"/>
      <c r="U9" s="92"/>
      <c r="V9" s="92"/>
      <c r="W9" s="92"/>
      <c r="X9" s="92"/>
      <c r="Y9" s="93"/>
      <c r="Z9" s="93"/>
      <c r="AA9" s="93"/>
      <c r="AB9" s="93"/>
      <c r="AC9" s="93"/>
    </row>
    <row r="10" spans="1:29" s="43" customFormat="1" ht="10.5" customHeight="1">
      <c r="A10" s="186">
        <v>3</v>
      </c>
      <c r="B10" s="188" t="str">
        <f>IF(A10="","",VLOOKUP(A10,ﾃﾞｰﾀ!$A$5:$D$36,2,FALSE))</f>
        <v>小村</v>
      </c>
      <c r="C10" s="188" t="str">
        <f>IF(A10="","",VLOOKUP(A10,ﾃﾞｰﾀ!$A$5:$D$36,3,FALSE))</f>
        <v>尚弘</v>
      </c>
      <c r="D10" s="204" t="str">
        <f>IF(A10="","",VLOOKUP(A10,ﾃﾞｰﾀ!$A$5:$D$36,4,FALSE))</f>
        <v>(宮・延岡ﾛｲﾔﾙTC）</v>
      </c>
      <c r="E10" s="204"/>
      <c r="F10" s="204"/>
      <c r="G10" s="110"/>
      <c r="H10" s="197">
        <v>4</v>
      </c>
      <c r="I10" s="173" t="str">
        <f>IF(H10="","",VLOOKUP(H10,ﾃﾞｰﾀ!$A$5:$D$36,2,FALSE))</f>
        <v>石野</v>
      </c>
      <c r="J10" s="190">
        <v>81</v>
      </c>
      <c r="K10" s="172"/>
      <c r="L10" s="44"/>
      <c r="M10" s="40"/>
      <c r="N10" s="40"/>
      <c r="O10" s="40"/>
      <c r="P10" s="40"/>
      <c r="Q10" s="40"/>
      <c r="R10" s="39"/>
      <c r="S10" s="39"/>
      <c r="T10" s="39"/>
      <c r="U10" s="92"/>
      <c r="V10" s="92"/>
      <c r="W10" s="92"/>
      <c r="X10" s="92"/>
      <c r="Y10" s="93"/>
      <c r="Z10" s="93"/>
      <c r="AA10" s="93"/>
      <c r="AB10" s="93"/>
      <c r="AC10" s="93"/>
    </row>
    <row r="11" spans="1:29" s="43" customFormat="1" ht="10.5" customHeight="1">
      <c r="A11" s="186"/>
      <c r="B11" s="188"/>
      <c r="C11" s="188"/>
      <c r="D11" s="204"/>
      <c r="E11" s="204"/>
      <c r="F11" s="204"/>
      <c r="G11" s="111"/>
      <c r="H11" s="198"/>
      <c r="I11" s="174"/>
      <c r="J11" s="44"/>
      <c r="K11" s="113"/>
      <c r="L11" s="44"/>
      <c r="M11" s="40"/>
      <c r="N11" s="40"/>
      <c r="O11" s="40"/>
      <c r="P11" s="40"/>
      <c r="Q11" s="40"/>
      <c r="R11" s="39"/>
      <c r="S11" s="39"/>
      <c r="T11" s="39"/>
      <c r="U11" s="92"/>
      <c r="V11" s="92"/>
      <c r="W11" s="92"/>
      <c r="X11" s="92"/>
      <c r="Y11" s="93"/>
      <c r="Z11" s="93"/>
      <c r="AA11" s="93"/>
      <c r="AB11" s="93"/>
      <c r="AC11" s="93"/>
    </row>
    <row r="12" spans="1:29" s="43" customFormat="1" ht="10.5" customHeight="1">
      <c r="A12" s="186">
        <v>4</v>
      </c>
      <c r="B12" s="158" t="s">
        <v>863</v>
      </c>
      <c r="C12" s="158" t="s">
        <v>864</v>
      </c>
      <c r="D12" s="205" t="s">
        <v>865</v>
      </c>
      <c r="E12" s="205"/>
      <c r="F12" s="205"/>
      <c r="G12" s="112"/>
      <c r="H12" s="197">
        <v>84</v>
      </c>
      <c r="I12" s="197"/>
      <c r="J12" s="44"/>
      <c r="K12" s="113"/>
      <c r="L12" s="175">
        <v>1</v>
      </c>
      <c r="M12" s="197" t="str">
        <f>IF(L12="","",VLOOKUP(L12,ﾃﾞｰﾀ!$A$5:$D$36,2,FALSE))</f>
        <v>金城</v>
      </c>
      <c r="N12" s="40"/>
      <c r="O12" s="40"/>
      <c r="P12" s="40"/>
      <c r="Q12" s="40"/>
      <c r="R12" s="39"/>
      <c r="S12" s="39"/>
      <c r="T12" s="39"/>
      <c r="U12" s="92"/>
      <c r="V12" s="92"/>
      <c r="W12" s="92"/>
      <c r="X12" s="92"/>
      <c r="Y12" s="93"/>
      <c r="Z12" s="93"/>
      <c r="AA12" s="93"/>
      <c r="AB12" s="93"/>
      <c r="AC12" s="93"/>
    </row>
    <row r="13" spans="1:29" s="43" customFormat="1" ht="10.5" customHeight="1">
      <c r="A13" s="186"/>
      <c r="B13" s="135" t="str">
        <f>IF(A12="","",VLOOKUP(A12,ﾃﾞｰﾀ!$A$5:$D$36,2,FALSE))</f>
        <v>石野</v>
      </c>
      <c r="C13" s="135" t="str">
        <f>IF(A12="","",VLOOKUP(A12,ﾃﾞｰﾀ!$A$5:$D$36,3,FALSE))</f>
        <v>祐希</v>
      </c>
      <c r="D13" s="204" t="str">
        <f>IF(A12="","",VLOOKUP(A12,ﾃﾞｰﾀ!$A$5:$D$36,4,FALSE))</f>
        <v>(熊･RKKﾙｰﾃﾞﾝｽ)</v>
      </c>
      <c r="E13" s="204"/>
      <c r="F13" s="204"/>
      <c r="G13" s="39"/>
      <c r="H13" s="40"/>
      <c r="I13" s="40"/>
      <c r="J13" s="44"/>
      <c r="K13" s="113"/>
      <c r="L13" s="176"/>
      <c r="M13" s="198"/>
      <c r="N13" s="40"/>
      <c r="O13" s="40"/>
      <c r="P13" s="40"/>
      <c r="Q13" s="40"/>
      <c r="R13" s="39"/>
      <c r="S13" s="39"/>
      <c r="T13" s="39"/>
      <c r="U13" s="92"/>
      <c r="V13" s="92"/>
      <c r="W13" s="92"/>
      <c r="X13" s="92"/>
      <c r="Y13" s="93"/>
      <c r="Z13" s="93"/>
      <c r="AA13" s="93"/>
      <c r="AB13" s="93"/>
      <c r="AC13" s="93"/>
    </row>
    <row r="14" spans="1:29" s="43" customFormat="1" ht="10.5" customHeight="1">
      <c r="A14" s="186">
        <v>5</v>
      </c>
      <c r="B14" s="188" t="str">
        <f>IF(A14="","",VLOOKUP(A14,ﾃﾞｰﾀ!$A$5:$D$36,2,FALSE))</f>
        <v>中島</v>
      </c>
      <c r="C14" s="188" t="str">
        <f>IF(A14="","",VLOOKUP(A14,ﾃﾞｰﾀ!$A$5:$D$36,3,FALSE))</f>
        <v>啓</v>
      </c>
      <c r="D14" s="204" t="str">
        <f>IF(A14="","",VLOOKUP(A14,ﾃﾞｰﾀ!$A$5:$D$36,4,FALSE))</f>
        <v>(佐・佐賀GTC)</v>
      </c>
      <c r="E14" s="204"/>
      <c r="F14" s="204"/>
      <c r="G14" s="110"/>
      <c r="H14" s="197">
        <v>5</v>
      </c>
      <c r="I14" s="197" t="str">
        <f>IF(H14="","",VLOOKUP(H14,ﾃﾞｰﾀ!$A$5:$D$36,2,FALSE))</f>
        <v>中島</v>
      </c>
      <c r="J14" s="44"/>
      <c r="K14" s="113"/>
      <c r="L14" s="190">
        <v>81</v>
      </c>
      <c r="M14" s="172"/>
      <c r="N14" s="40"/>
      <c r="O14" s="40"/>
      <c r="P14" s="40"/>
      <c r="Q14" s="40"/>
      <c r="R14" s="39"/>
      <c r="S14" s="39"/>
      <c r="T14" s="39"/>
      <c r="U14" s="92"/>
      <c r="V14" s="92"/>
      <c r="W14" s="92"/>
      <c r="X14" s="92"/>
      <c r="Y14" s="93"/>
      <c r="Z14" s="93"/>
      <c r="AA14" s="93"/>
      <c r="AB14" s="93"/>
      <c r="AC14" s="93"/>
    </row>
    <row r="15" spans="1:29" s="43" customFormat="1" ht="10.5" customHeight="1">
      <c r="A15" s="186"/>
      <c r="B15" s="188"/>
      <c r="C15" s="188"/>
      <c r="D15" s="204"/>
      <c r="E15" s="204"/>
      <c r="F15" s="204"/>
      <c r="G15" s="111"/>
      <c r="H15" s="198"/>
      <c r="I15" s="198"/>
      <c r="J15" s="44"/>
      <c r="K15" s="113"/>
      <c r="L15" s="44"/>
      <c r="M15" s="113"/>
      <c r="N15" s="40"/>
      <c r="O15" s="40"/>
      <c r="P15" s="40"/>
      <c r="Q15" s="40"/>
      <c r="R15" s="39"/>
      <c r="S15" s="39"/>
      <c r="T15" s="39"/>
      <c r="U15" s="92"/>
      <c r="V15" s="92"/>
      <c r="W15" s="92"/>
      <c r="X15" s="92"/>
      <c r="Y15" s="93"/>
      <c r="Z15" s="93"/>
      <c r="AA15" s="93"/>
      <c r="AB15" s="93"/>
      <c r="AC15" s="93"/>
    </row>
    <row r="16" spans="1:29" s="43" customFormat="1" ht="10.5" customHeight="1">
      <c r="A16" s="186">
        <v>6</v>
      </c>
      <c r="B16" s="188" t="str">
        <f>IF(A16="","",VLOOKUP(A16,ﾃﾞｰﾀ!$A$5:$D$36,2,FALSE))</f>
        <v>前田</v>
      </c>
      <c r="C16" s="188" t="str">
        <f>IF(A16="","",VLOOKUP(A16,ﾃﾞｰﾀ!$A$5:$D$36,3,FALSE))</f>
        <v>浩司</v>
      </c>
      <c r="D16" s="204" t="str">
        <f>IF(A16="","",VLOOKUP(A16,ﾃﾞｰﾀ!$A$5:$D$36,4,FALSE))</f>
        <v>(宮・ﾗｲｼﾞﾝｸﾞｻﾝ）</v>
      </c>
      <c r="E16" s="204"/>
      <c r="F16" s="204"/>
      <c r="G16" s="112"/>
      <c r="H16" s="190" t="s">
        <v>889</v>
      </c>
      <c r="I16" s="172"/>
      <c r="J16" s="175">
        <v>8</v>
      </c>
      <c r="K16" s="173" t="str">
        <f>IF(J16="","",VLOOKUP(J16,ﾃﾞｰﾀ!$A$5:$D$36,2,FALSE))</f>
        <v>向井</v>
      </c>
      <c r="L16" s="44"/>
      <c r="M16" s="113"/>
      <c r="N16" s="40"/>
      <c r="O16" s="40"/>
      <c r="P16" s="40"/>
      <c r="Q16" s="40"/>
      <c r="R16" s="39"/>
      <c r="S16" s="39"/>
      <c r="T16" s="39"/>
      <c r="U16" s="92"/>
      <c r="V16" s="92"/>
      <c r="W16" s="92"/>
      <c r="X16" s="92"/>
      <c r="Y16" s="93"/>
      <c r="Z16" s="93"/>
      <c r="AA16" s="93"/>
      <c r="AB16" s="93"/>
      <c r="AC16" s="93"/>
    </row>
    <row r="17" spans="1:29" s="43" customFormat="1" ht="10.5" customHeight="1">
      <c r="A17" s="186"/>
      <c r="B17" s="188"/>
      <c r="C17" s="188"/>
      <c r="D17" s="204"/>
      <c r="E17" s="204"/>
      <c r="F17" s="204"/>
      <c r="G17" s="39"/>
      <c r="H17" s="44"/>
      <c r="I17" s="113"/>
      <c r="J17" s="176"/>
      <c r="K17" s="174"/>
      <c r="L17" s="44"/>
      <c r="M17" s="113"/>
      <c r="N17" s="40"/>
      <c r="O17" s="40"/>
      <c r="P17" s="40"/>
      <c r="Q17" s="40"/>
      <c r="R17" s="39"/>
      <c r="S17" s="39"/>
      <c r="T17" s="39"/>
      <c r="U17" s="92"/>
      <c r="V17" s="92"/>
      <c r="W17" s="92"/>
      <c r="X17" s="92"/>
      <c r="Y17" s="93"/>
      <c r="Z17" s="93"/>
      <c r="AA17" s="93"/>
      <c r="AB17" s="93"/>
      <c r="AC17" s="93"/>
    </row>
    <row r="18" spans="1:29" s="43" customFormat="1" ht="10.5" customHeight="1">
      <c r="A18" s="186">
        <v>7</v>
      </c>
      <c r="B18" s="188" t="str">
        <f>IF(A18="","",VLOOKUP(A18,ﾃﾞｰﾀ!$A$5:$D$36,2,FALSE))</f>
        <v>大串</v>
      </c>
      <c r="C18" s="188" t="str">
        <f>IF(A18="","",VLOOKUP(A18,ﾃﾞｰﾀ!$A$5:$D$36,3,FALSE))</f>
        <v>光太郎</v>
      </c>
      <c r="D18" s="204" t="str">
        <f>IF(A18="","",VLOOKUP(A18,ﾃﾞｰﾀ!$A$5:$D$36,4,FALSE))</f>
        <v>(長・SNTC）</v>
      </c>
      <c r="E18" s="204"/>
      <c r="F18" s="204"/>
      <c r="G18" s="110"/>
      <c r="H18" s="197">
        <v>8</v>
      </c>
      <c r="I18" s="173" t="str">
        <f>IF(H18="","",VLOOKUP(H18,ﾃﾞｰﾀ!$A$5:$D$36,2,FALSE))</f>
        <v>向井</v>
      </c>
      <c r="J18" s="197">
        <v>85</v>
      </c>
      <c r="K18" s="177"/>
      <c r="L18" s="44"/>
      <c r="M18" s="113"/>
      <c r="N18" s="40"/>
      <c r="O18" s="40"/>
      <c r="P18" s="40"/>
      <c r="Q18" s="40"/>
      <c r="R18" s="39"/>
      <c r="S18" s="39"/>
      <c r="T18" s="39"/>
      <c r="U18" s="92"/>
      <c r="V18" s="92"/>
      <c r="W18" s="92"/>
      <c r="X18" s="92"/>
      <c r="Y18" s="93"/>
      <c r="Z18" s="93"/>
      <c r="AA18" s="93"/>
      <c r="AB18" s="93"/>
      <c r="AC18" s="93"/>
    </row>
    <row r="19" spans="1:29" s="43" customFormat="1" ht="10.5" customHeight="1">
      <c r="A19" s="186"/>
      <c r="B19" s="188"/>
      <c r="C19" s="188"/>
      <c r="D19" s="204"/>
      <c r="E19" s="204"/>
      <c r="F19" s="204"/>
      <c r="G19" s="111"/>
      <c r="H19" s="198"/>
      <c r="I19" s="174"/>
      <c r="J19" s="40"/>
      <c r="K19" s="40"/>
      <c r="L19" s="44"/>
      <c r="M19" s="113"/>
      <c r="N19" s="40"/>
      <c r="O19" s="40"/>
      <c r="P19" s="40"/>
      <c r="Q19" s="40"/>
      <c r="R19" s="39"/>
      <c r="S19" s="39"/>
      <c r="T19" s="39"/>
      <c r="U19" s="92"/>
      <c r="V19" s="92"/>
      <c r="W19" s="92"/>
      <c r="X19" s="92"/>
      <c r="Y19" s="93"/>
      <c r="Z19" s="93"/>
      <c r="AA19" s="93"/>
      <c r="AB19" s="93"/>
      <c r="AC19" s="93"/>
    </row>
    <row r="20" spans="1:29" s="43" customFormat="1" ht="10.5" customHeight="1">
      <c r="A20" s="186">
        <v>8</v>
      </c>
      <c r="B20" s="188" t="str">
        <f>IF(A20="","",VLOOKUP(A20,ﾃﾞｰﾀ!$A$5:$D$36,2,FALSE))</f>
        <v>向井</v>
      </c>
      <c r="C20" s="188" t="str">
        <f>IF(A20="","",VLOOKUP(A20,ﾃﾞｰﾀ!$A$5:$D$36,3,FALSE))</f>
        <v>涼介</v>
      </c>
      <c r="D20" s="204" t="str">
        <f>IF(A20="","",VLOOKUP(A20,ﾃﾞｰﾀ!$A$5:$D$36,4,FALSE))</f>
        <v>(大・LOB．TA）</v>
      </c>
      <c r="E20" s="204"/>
      <c r="F20" s="204"/>
      <c r="G20" s="112"/>
      <c r="H20" s="197">
        <v>81</v>
      </c>
      <c r="I20" s="197"/>
      <c r="J20" s="40"/>
      <c r="K20" s="40"/>
      <c r="L20" s="44"/>
      <c r="M20" s="113"/>
      <c r="N20" s="175">
        <v>1</v>
      </c>
      <c r="O20" s="197" t="str">
        <f>IF(N20="","",VLOOKUP(N20,ﾃﾞｰﾀ!$A$5:$D$36,2,FALSE))</f>
        <v>金城</v>
      </c>
      <c r="P20" s="40"/>
      <c r="Q20" s="40"/>
      <c r="R20" s="39"/>
      <c r="S20" s="39"/>
      <c r="T20" s="39"/>
      <c r="U20" s="92"/>
      <c r="V20" s="92"/>
      <c r="W20" s="92"/>
      <c r="X20" s="92"/>
      <c r="Y20" s="93"/>
      <c r="Z20" s="93"/>
      <c r="AA20" s="93"/>
      <c r="AB20" s="93"/>
      <c r="AC20" s="93"/>
    </row>
    <row r="21" spans="1:29" s="43" customFormat="1" ht="10.5" customHeight="1">
      <c r="A21" s="186"/>
      <c r="B21" s="188"/>
      <c r="C21" s="188"/>
      <c r="D21" s="204"/>
      <c r="E21" s="204"/>
      <c r="F21" s="204"/>
      <c r="G21" s="39"/>
      <c r="H21" s="40"/>
      <c r="I21" s="40"/>
      <c r="J21" s="40"/>
      <c r="K21" s="40"/>
      <c r="L21" s="44"/>
      <c r="M21" s="113"/>
      <c r="N21" s="176"/>
      <c r="O21" s="198"/>
      <c r="P21" s="40"/>
      <c r="Q21" s="40"/>
      <c r="R21" s="39"/>
      <c r="S21" s="39"/>
      <c r="T21" s="39"/>
      <c r="U21" s="92"/>
      <c r="V21" s="92"/>
      <c r="W21" s="92"/>
      <c r="X21" s="92"/>
      <c r="Y21" s="93"/>
      <c r="Z21" s="93"/>
      <c r="AA21" s="93"/>
      <c r="AB21" s="93"/>
      <c r="AC21" s="93"/>
    </row>
    <row r="22" spans="1:29" s="43" customFormat="1" ht="10.5" customHeight="1">
      <c r="A22" s="186">
        <v>9</v>
      </c>
      <c r="B22" s="188" t="str">
        <f>IF(A22="","",VLOOKUP(A22,ﾃﾞｰﾀ!$A$5:$D$36,2,FALSE))</f>
        <v>森永</v>
      </c>
      <c r="C22" s="188" t="str">
        <f>IF(A22="","",VLOOKUP(A22,ﾃﾞｰﾀ!$A$5:$D$36,3,FALSE))</f>
        <v>晃</v>
      </c>
      <c r="D22" s="204" t="str">
        <f>IF(A22="","",VLOOKUP(A22,ﾃﾞｰﾀ!$A$5:$D$36,4,FALSE))</f>
        <v>(宮・高鍋Jr）</v>
      </c>
      <c r="E22" s="204"/>
      <c r="F22" s="204"/>
      <c r="G22" s="110"/>
      <c r="H22" s="197">
        <v>10</v>
      </c>
      <c r="I22" s="197" t="str">
        <f>IF(H22="","",VLOOKUP(H22,ﾃﾞｰﾀ!$A$5:$D$36,2,FALSE))</f>
        <v>岡本</v>
      </c>
      <c r="J22" s="40"/>
      <c r="K22" s="40"/>
      <c r="L22" s="44"/>
      <c r="M22" s="113"/>
      <c r="N22" s="190">
        <v>85</v>
      </c>
      <c r="O22" s="172"/>
      <c r="P22" s="40"/>
      <c r="Q22" s="40"/>
      <c r="R22" s="39"/>
      <c r="S22" s="39"/>
      <c r="T22" s="39"/>
      <c r="U22" s="92"/>
      <c r="V22" s="92"/>
      <c r="W22" s="92"/>
      <c r="X22" s="92"/>
      <c r="Y22" s="93"/>
      <c r="Z22" s="93"/>
      <c r="AA22" s="93"/>
      <c r="AB22" s="93"/>
      <c r="AC22" s="93"/>
    </row>
    <row r="23" spans="1:29" s="43" customFormat="1" ht="10.5" customHeight="1">
      <c r="A23" s="186"/>
      <c r="B23" s="188"/>
      <c r="C23" s="188"/>
      <c r="D23" s="204"/>
      <c r="E23" s="204"/>
      <c r="F23" s="204"/>
      <c r="G23" s="111"/>
      <c r="H23" s="198"/>
      <c r="I23" s="198"/>
      <c r="J23" s="40"/>
      <c r="K23" s="40"/>
      <c r="L23" s="44"/>
      <c r="M23" s="113"/>
      <c r="N23" s="44"/>
      <c r="O23" s="113"/>
      <c r="P23" s="40"/>
      <c r="Q23" s="40"/>
      <c r="R23" s="39"/>
      <c r="S23" s="39"/>
      <c r="T23" s="39"/>
      <c r="U23" s="92"/>
      <c r="V23" s="92"/>
      <c r="W23" s="92"/>
      <c r="X23" s="92"/>
      <c r="Y23" s="93"/>
      <c r="Z23" s="93"/>
      <c r="AA23" s="93"/>
      <c r="AB23" s="93"/>
      <c r="AC23" s="93"/>
    </row>
    <row r="24" spans="1:29" s="43" customFormat="1" ht="10.5" customHeight="1">
      <c r="A24" s="186">
        <v>10</v>
      </c>
      <c r="B24" s="188" t="str">
        <f>IF(A24="","",VLOOKUP(A24,ﾃﾞｰﾀ!$A$5:$D$36,2,FALSE))</f>
        <v>岡本</v>
      </c>
      <c r="C24" s="188" t="str">
        <f>IF(A24="","",VLOOKUP(A24,ﾃﾞｰﾀ!$A$5:$D$36,3,FALSE))</f>
        <v>祐貴</v>
      </c>
      <c r="D24" s="204" t="str">
        <f>IF(A24="","",VLOOKUP(A24,ﾃﾞｰﾀ!$A$5:$D$36,4,FALSE))</f>
        <v>(福・ﾌﾞﾗｲﾄﾃﾆｽｾﾝﾀｰ）</v>
      </c>
      <c r="E24" s="204"/>
      <c r="F24" s="204"/>
      <c r="G24" s="112"/>
      <c r="H24" s="190">
        <v>84</v>
      </c>
      <c r="I24" s="172"/>
      <c r="J24" s="175">
        <v>10</v>
      </c>
      <c r="K24" s="197" t="str">
        <f>IF(J24="","",VLOOKUP(J24,ﾃﾞｰﾀ!$A$5:$D$36,2,FALSE))</f>
        <v>岡本</v>
      </c>
      <c r="L24" s="44"/>
      <c r="M24" s="113"/>
      <c r="N24" s="44"/>
      <c r="O24" s="113"/>
      <c r="P24" s="40"/>
      <c r="Q24" s="40"/>
      <c r="R24" s="39"/>
      <c r="S24" s="39"/>
      <c r="T24" s="39"/>
      <c r="U24" s="92"/>
      <c r="V24" s="92"/>
      <c r="W24" s="92"/>
      <c r="X24" s="92"/>
      <c r="Y24" s="93"/>
      <c r="Z24" s="93"/>
      <c r="AA24" s="93"/>
      <c r="AB24" s="93"/>
      <c r="AC24" s="93"/>
    </row>
    <row r="25" spans="1:29" s="43" customFormat="1" ht="10.5" customHeight="1">
      <c r="A25" s="186"/>
      <c r="B25" s="188"/>
      <c r="C25" s="188"/>
      <c r="D25" s="204"/>
      <c r="E25" s="204"/>
      <c r="F25" s="204"/>
      <c r="G25" s="39"/>
      <c r="H25" s="44"/>
      <c r="I25" s="113"/>
      <c r="J25" s="176"/>
      <c r="K25" s="198"/>
      <c r="L25" s="44"/>
      <c r="M25" s="113"/>
      <c r="N25" s="44"/>
      <c r="O25" s="113"/>
      <c r="P25" s="40"/>
      <c r="Q25" s="40"/>
      <c r="R25" s="39"/>
      <c r="S25" s="39"/>
      <c r="T25" s="39"/>
      <c r="U25" s="92"/>
      <c r="V25" s="92"/>
      <c r="W25" s="92"/>
      <c r="X25" s="92"/>
      <c r="Y25" s="93"/>
      <c r="Z25" s="93"/>
      <c r="AA25" s="93"/>
      <c r="AB25" s="93"/>
      <c r="AC25" s="93"/>
    </row>
    <row r="26" spans="1:29" s="43" customFormat="1" ht="10.5" customHeight="1">
      <c r="A26" s="186">
        <v>11</v>
      </c>
      <c r="B26" s="188" t="str">
        <f>IF(A26="","",VLOOKUP(A26,ﾃﾞｰﾀ!$A$5:$D$36,2,FALSE))</f>
        <v>内門</v>
      </c>
      <c r="C26" s="188" t="str">
        <f>IF(A26="","",VLOOKUP(A26,ﾃﾞｰﾀ!$A$5:$D$36,3,FALSE))</f>
        <v>大地</v>
      </c>
      <c r="D26" s="204" t="str">
        <f>IF(A26="","",VLOOKUP(A26,ﾃﾞｰﾀ!$A$5:$D$36,4,FALSE))</f>
        <v>(鹿・松野Jr）</v>
      </c>
      <c r="E26" s="204"/>
      <c r="F26" s="204"/>
      <c r="G26" s="110"/>
      <c r="H26" s="197">
        <v>11</v>
      </c>
      <c r="I26" s="173" t="str">
        <f>IF(H26="","",VLOOKUP(H26,ﾃﾞｰﾀ!$A$5:$D$36,2,FALSE))</f>
        <v>内門</v>
      </c>
      <c r="J26" s="190">
        <v>81</v>
      </c>
      <c r="K26" s="172"/>
      <c r="L26" s="44"/>
      <c r="M26" s="113"/>
      <c r="N26" s="44"/>
      <c r="O26" s="113"/>
      <c r="P26" s="40"/>
      <c r="Q26" s="40"/>
      <c r="R26" s="39"/>
      <c r="S26" s="39"/>
      <c r="T26" s="39"/>
      <c r="U26" s="92"/>
      <c r="V26" s="92"/>
      <c r="W26" s="92"/>
      <c r="X26" s="92"/>
      <c r="Y26" s="93"/>
      <c r="Z26" s="93"/>
      <c r="AA26" s="93"/>
      <c r="AB26" s="93"/>
      <c r="AC26" s="93"/>
    </row>
    <row r="27" spans="1:29" s="43" customFormat="1" ht="10.5" customHeight="1">
      <c r="A27" s="186"/>
      <c r="B27" s="188"/>
      <c r="C27" s="188"/>
      <c r="D27" s="204"/>
      <c r="E27" s="204"/>
      <c r="F27" s="204"/>
      <c r="G27" s="111"/>
      <c r="H27" s="198"/>
      <c r="I27" s="174"/>
      <c r="J27" s="44"/>
      <c r="K27" s="113"/>
      <c r="L27" s="44"/>
      <c r="M27" s="113"/>
      <c r="N27" s="44"/>
      <c r="O27" s="113"/>
      <c r="P27" s="40"/>
      <c r="Q27" s="40"/>
      <c r="R27" s="39"/>
      <c r="S27" s="39"/>
      <c r="T27" s="39"/>
      <c r="U27" s="92"/>
      <c r="V27" s="92"/>
      <c r="W27" s="92"/>
      <c r="X27" s="92"/>
      <c r="Y27" s="93"/>
      <c r="Z27" s="93"/>
      <c r="AA27" s="93"/>
      <c r="AB27" s="93"/>
      <c r="AC27" s="93"/>
    </row>
    <row r="28" spans="1:29" s="43" customFormat="1" ht="10.5" customHeight="1">
      <c r="A28" s="186">
        <v>12</v>
      </c>
      <c r="B28" s="188" t="str">
        <f>IF(A28="","",VLOOKUP(A28,ﾃﾞｰﾀ!$A$5:$D$36,2,FALSE))</f>
        <v>荒谷</v>
      </c>
      <c r="C28" s="188" t="str">
        <f>IF(A28="","",VLOOKUP(A28,ﾃﾞｰﾀ!$A$5:$D$36,3,FALSE))</f>
        <v>和宏</v>
      </c>
      <c r="D28" s="204" t="str">
        <f>IF(A28="","",VLOOKUP(A28,ﾃﾞｰﾀ!$A$5:$D$36,4,FALSE))</f>
        <v>(佐・佐賀GTC)</v>
      </c>
      <c r="E28" s="204"/>
      <c r="F28" s="204"/>
      <c r="G28" s="112"/>
      <c r="H28" s="197">
        <v>86</v>
      </c>
      <c r="I28" s="197"/>
      <c r="J28" s="44"/>
      <c r="K28" s="113"/>
      <c r="L28" s="175">
        <v>13</v>
      </c>
      <c r="M28" s="173" t="str">
        <f>IF(L28="","",VLOOKUP(L28,ﾃﾞｰﾀ!$A$5:$D$36,2,FALSE))</f>
        <v>片谷</v>
      </c>
      <c r="N28" s="44"/>
      <c r="O28" s="113"/>
      <c r="P28" s="40"/>
      <c r="Q28" s="40"/>
      <c r="R28" s="39"/>
      <c r="S28" s="39"/>
      <c r="T28" s="39"/>
      <c r="U28" s="92"/>
      <c r="V28" s="92"/>
      <c r="W28" s="92"/>
      <c r="X28" s="92"/>
      <c r="Y28" s="93"/>
      <c r="Z28" s="93"/>
      <c r="AA28" s="93"/>
      <c r="AB28" s="93"/>
      <c r="AC28" s="93"/>
    </row>
    <row r="29" spans="1:29" s="43" customFormat="1" ht="10.5" customHeight="1">
      <c r="A29" s="186"/>
      <c r="B29" s="188"/>
      <c r="C29" s="188"/>
      <c r="D29" s="204"/>
      <c r="E29" s="204"/>
      <c r="F29" s="204"/>
      <c r="G29" s="39"/>
      <c r="H29" s="40"/>
      <c r="I29" s="40"/>
      <c r="J29" s="44"/>
      <c r="K29" s="113"/>
      <c r="L29" s="176"/>
      <c r="M29" s="174"/>
      <c r="N29" s="44"/>
      <c r="O29" s="113"/>
      <c r="P29" s="40"/>
      <c r="Q29" s="40"/>
      <c r="R29" s="39"/>
      <c r="S29" s="39"/>
      <c r="T29" s="39"/>
      <c r="U29" s="92"/>
      <c r="V29" s="92"/>
      <c r="W29" s="92"/>
      <c r="X29" s="92"/>
      <c r="Y29" s="93"/>
      <c r="Z29" s="93"/>
      <c r="AA29" s="93"/>
      <c r="AB29" s="93"/>
      <c r="AC29" s="93"/>
    </row>
    <row r="30" spans="1:29" s="43" customFormat="1" ht="10.5" customHeight="1">
      <c r="A30" s="186">
        <v>13</v>
      </c>
      <c r="B30" s="188" t="str">
        <f>IF(A30="","",VLOOKUP(A30,ﾃﾞｰﾀ!$A$5:$D$36,2,FALSE))</f>
        <v>片谷</v>
      </c>
      <c r="C30" s="188" t="str">
        <f>IF(A30="","",VLOOKUP(A30,ﾃﾞｰﾀ!$A$5:$D$36,3,FALSE))</f>
        <v>祥吾</v>
      </c>
      <c r="D30" s="204" t="str">
        <f>IF(A30="","",VLOOKUP(A30,ﾃﾞｰﾀ!$A$5:$D$36,4,FALSE))</f>
        <v>(鹿・緑丘中）</v>
      </c>
      <c r="E30" s="204"/>
      <c r="F30" s="204"/>
      <c r="G30" s="110"/>
      <c r="H30" s="197">
        <v>13</v>
      </c>
      <c r="I30" s="197" t="str">
        <f>IF(H30="","",VLOOKUP(H30,ﾃﾞｰﾀ!$A$5:$D$36,2,FALSE))</f>
        <v>片谷</v>
      </c>
      <c r="J30" s="44"/>
      <c r="K30" s="113"/>
      <c r="L30" s="197">
        <v>81</v>
      </c>
      <c r="M30" s="177"/>
      <c r="N30" s="44"/>
      <c r="O30" s="113"/>
      <c r="P30" s="40"/>
      <c r="Q30" s="40"/>
      <c r="R30" s="39"/>
      <c r="S30" s="39"/>
      <c r="T30" s="39"/>
      <c r="U30" s="92"/>
      <c r="V30" s="92"/>
      <c r="W30" s="92"/>
      <c r="X30" s="92"/>
      <c r="Y30" s="93"/>
      <c r="Z30" s="93"/>
      <c r="AA30" s="93"/>
      <c r="AB30" s="93"/>
      <c r="AC30" s="93"/>
    </row>
    <row r="31" spans="1:29" s="43" customFormat="1" ht="10.5" customHeight="1">
      <c r="A31" s="186"/>
      <c r="B31" s="188"/>
      <c r="C31" s="188"/>
      <c r="D31" s="204"/>
      <c r="E31" s="204"/>
      <c r="F31" s="204"/>
      <c r="G31" s="111"/>
      <c r="H31" s="198"/>
      <c r="I31" s="198"/>
      <c r="J31" s="44"/>
      <c r="K31" s="113"/>
      <c r="L31" s="44"/>
      <c r="M31" s="44"/>
      <c r="N31" s="44"/>
      <c r="O31" s="113"/>
      <c r="P31" s="40"/>
      <c r="Q31" s="40"/>
      <c r="R31" s="39"/>
      <c r="S31" s="39"/>
      <c r="T31" s="39"/>
      <c r="U31" s="92"/>
      <c r="V31" s="92"/>
      <c r="W31" s="92"/>
      <c r="X31" s="92"/>
      <c r="Y31" s="93"/>
      <c r="Z31" s="93"/>
      <c r="AA31" s="93"/>
      <c r="AB31" s="93"/>
      <c r="AC31" s="93"/>
    </row>
    <row r="32" spans="1:29" s="43" customFormat="1" ht="10.5" customHeight="1">
      <c r="A32" s="186">
        <v>14</v>
      </c>
      <c r="B32" s="188" t="str">
        <f>IF(A32="","",VLOOKUP(A32,ﾃﾞｰﾀ!$A$5:$D$36,2,FALSE))</f>
        <v>西浦</v>
      </c>
      <c r="C32" s="188" t="str">
        <f>IF(A32="","",VLOOKUP(A32,ﾃﾞｰﾀ!$A$5:$D$36,3,FALSE))</f>
        <v>巧人</v>
      </c>
      <c r="D32" s="204" t="str">
        <f>IF(A32="","",VLOOKUP(A32,ﾃﾞｰﾀ!$A$5:$D$36,4,FALSE))</f>
        <v>(熊・松橋中）</v>
      </c>
      <c r="E32" s="204"/>
      <c r="F32" s="204"/>
      <c r="G32" s="112"/>
      <c r="H32" s="190">
        <v>81</v>
      </c>
      <c r="I32" s="172"/>
      <c r="J32" s="175">
        <v>13</v>
      </c>
      <c r="K32" s="173" t="str">
        <f>IF(J32="","",VLOOKUP(J32,ﾃﾞｰﾀ!$A$5:$D$36,2,FALSE))</f>
        <v>片谷</v>
      </c>
      <c r="L32" s="44"/>
      <c r="M32" s="44"/>
      <c r="N32" s="44"/>
      <c r="O32" s="113"/>
      <c r="P32" s="40"/>
      <c r="Q32" s="40"/>
      <c r="R32" s="39"/>
      <c r="S32" s="39"/>
      <c r="T32" s="39"/>
      <c r="U32" s="92"/>
      <c r="V32" s="92"/>
      <c r="W32" s="92"/>
      <c r="X32" s="92"/>
      <c r="Y32" s="93"/>
      <c r="Z32" s="93"/>
      <c r="AA32" s="93"/>
      <c r="AB32" s="93"/>
      <c r="AC32" s="93"/>
    </row>
    <row r="33" spans="1:29" s="43" customFormat="1" ht="10.5" customHeight="1">
      <c r="A33" s="186"/>
      <c r="B33" s="188"/>
      <c r="C33" s="188"/>
      <c r="D33" s="204"/>
      <c r="E33" s="204"/>
      <c r="F33" s="204"/>
      <c r="G33" s="39"/>
      <c r="H33" s="44"/>
      <c r="I33" s="113"/>
      <c r="J33" s="176"/>
      <c r="K33" s="174"/>
      <c r="L33" s="44"/>
      <c r="M33" s="44"/>
      <c r="N33" s="44"/>
      <c r="O33" s="113"/>
      <c r="P33" s="40"/>
      <c r="Q33" s="40"/>
      <c r="R33" s="39"/>
      <c r="S33" s="39"/>
      <c r="T33" s="39"/>
      <c r="U33" s="92"/>
      <c r="V33" s="92"/>
      <c r="W33" s="92"/>
      <c r="X33" s="92"/>
      <c r="Y33" s="93"/>
      <c r="Z33" s="93"/>
      <c r="AA33" s="93"/>
      <c r="AB33" s="93"/>
      <c r="AC33" s="93"/>
    </row>
    <row r="34" spans="1:29" s="43" customFormat="1" ht="10.5" customHeight="1">
      <c r="A34" s="186">
        <v>15</v>
      </c>
      <c r="B34" s="188" t="str">
        <f>IF(A34="","",VLOOKUP(A34,ﾃﾞｰﾀ!$A$5:$D$36,2,FALSE))</f>
        <v>大塚</v>
      </c>
      <c r="C34" s="188" t="str">
        <f>IF(A34="","",VLOOKUP(A34,ﾃﾞｰﾀ!$A$5:$D$36,3,FALSE))</f>
        <v>拳之助</v>
      </c>
      <c r="D34" s="204" t="str">
        <f>IF(A34="","",VLOOKUP(A34,ﾃﾞｰﾀ!$A$5:$D$36,4,FALSE))</f>
        <v>(熊・長嶺ＴＣ）</v>
      </c>
      <c r="E34" s="204"/>
      <c r="F34" s="204"/>
      <c r="G34" s="110"/>
      <c r="H34" s="197">
        <v>16</v>
      </c>
      <c r="I34" s="173" t="str">
        <f>IF(H34="","",VLOOKUP(H34,ﾃﾞｰﾀ!$A$5:$D$36,2,FALSE))</f>
        <v>馬場</v>
      </c>
      <c r="J34" s="197">
        <v>83</v>
      </c>
      <c r="K34" s="177"/>
      <c r="L34" s="44"/>
      <c r="M34" s="44"/>
      <c r="N34" s="44"/>
      <c r="O34" s="113"/>
      <c r="P34" s="40"/>
      <c r="Q34" s="40"/>
      <c r="R34" s="39"/>
      <c r="S34" s="39"/>
      <c r="T34" s="39"/>
      <c r="U34" s="92"/>
      <c r="V34" s="92"/>
      <c r="W34" s="92"/>
      <c r="X34" s="92"/>
      <c r="Y34" s="93"/>
      <c r="Z34" s="93"/>
      <c r="AA34" s="93"/>
      <c r="AB34" s="93"/>
      <c r="AC34" s="93"/>
    </row>
    <row r="35" spans="1:29" s="43" customFormat="1" ht="10.5" customHeight="1">
      <c r="A35" s="186"/>
      <c r="B35" s="188"/>
      <c r="C35" s="188"/>
      <c r="D35" s="204"/>
      <c r="E35" s="204"/>
      <c r="F35" s="204"/>
      <c r="G35" s="111"/>
      <c r="H35" s="198"/>
      <c r="I35" s="174"/>
      <c r="J35" s="40"/>
      <c r="K35" s="40"/>
      <c r="L35" s="44"/>
      <c r="M35" s="44"/>
      <c r="N35" s="44"/>
      <c r="O35" s="113"/>
      <c r="P35" s="40"/>
      <c r="Q35" s="40"/>
      <c r="R35" s="39"/>
      <c r="S35" s="39"/>
      <c r="T35" s="39"/>
      <c r="U35" s="92"/>
      <c r="V35" s="92"/>
      <c r="W35" s="92"/>
      <c r="X35" s="92"/>
      <c r="Y35" s="93"/>
      <c r="Z35" s="93"/>
      <c r="AA35" s="93"/>
      <c r="AB35" s="93"/>
      <c r="AC35" s="93"/>
    </row>
    <row r="36" spans="1:29" s="43" customFormat="1" ht="10.5" customHeight="1">
      <c r="A36" s="186">
        <v>16</v>
      </c>
      <c r="B36" s="188" t="str">
        <f>IF(A36="","",VLOOKUP(A36,ﾃﾞｰﾀ!$A$5:$D$36,2,FALSE))</f>
        <v>馬場</v>
      </c>
      <c r="C36" s="188" t="str">
        <f>IF(A36="","",VLOOKUP(A36,ﾃﾞｰﾀ!$A$5:$D$36,3,FALSE))</f>
        <v>英旭</v>
      </c>
      <c r="D36" s="204" t="str">
        <f>IF(A36="","",VLOOKUP(A36,ﾃﾞｰﾀ!$A$5:$D$36,4,FALSE))</f>
        <v>(福・中央ｲﾝﾄﾞｱ）</v>
      </c>
      <c r="E36" s="204"/>
      <c r="F36" s="204"/>
      <c r="G36" s="112"/>
      <c r="H36" s="197">
        <v>83</v>
      </c>
      <c r="I36" s="197"/>
      <c r="J36" s="40"/>
      <c r="K36" s="40"/>
      <c r="L36" s="44"/>
      <c r="M36" s="44"/>
      <c r="N36" s="44"/>
      <c r="O36" s="113"/>
      <c r="P36" s="197">
        <v>1</v>
      </c>
      <c r="Q36" s="197" t="str">
        <f>IF(P36="","",VLOOKUP(P36,ﾃﾞｰﾀ!$A$5:$D$36,2,FALSE))</f>
        <v>金城</v>
      </c>
      <c r="R36" s="39"/>
      <c r="S36" s="39"/>
      <c r="T36" s="39"/>
      <c r="U36" s="92"/>
      <c r="V36" s="92"/>
      <c r="W36" s="92"/>
      <c r="X36" s="92"/>
      <c r="Y36" s="93"/>
      <c r="Z36" s="93"/>
      <c r="AA36" s="93"/>
      <c r="AB36" s="93"/>
      <c r="AC36" s="93"/>
    </row>
    <row r="37" spans="1:29" s="43" customFormat="1" ht="10.5" customHeight="1">
      <c r="A37" s="186"/>
      <c r="B37" s="188"/>
      <c r="C37" s="188"/>
      <c r="D37" s="204"/>
      <c r="E37" s="204"/>
      <c r="F37" s="204"/>
      <c r="G37" s="39"/>
      <c r="H37" s="40"/>
      <c r="I37" s="40"/>
      <c r="J37" s="40"/>
      <c r="K37" s="40"/>
      <c r="L37" s="44"/>
      <c r="M37" s="44"/>
      <c r="N37" s="44"/>
      <c r="O37" s="113"/>
      <c r="P37" s="198"/>
      <c r="Q37" s="198"/>
      <c r="R37" s="39"/>
      <c r="S37" s="39"/>
      <c r="T37" s="39"/>
      <c r="U37" s="92"/>
      <c r="V37" s="92"/>
      <c r="W37" s="92"/>
      <c r="X37" s="92"/>
      <c r="Y37" s="93"/>
      <c r="Z37" s="93"/>
      <c r="AA37" s="93"/>
      <c r="AB37" s="93"/>
      <c r="AC37" s="93"/>
    </row>
    <row r="38" spans="1:29" s="43" customFormat="1" ht="10.5" customHeight="1">
      <c r="A38" s="186">
        <v>17</v>
      </c>
      <c r="B38" s="188" t="str">
        <f>IF(A38="","",VLOOKUP(A38,ﾃﾞｰﾀ!$A$5:$D$36,2,FALSE))</f>
        <v>小田原</v>
      </c>
      <c r="C38" s="188" t="str">
        <f>IF(A38="","",VLOOKUP(A38,ﾃﾞｰﾀ!$A$5:$D$36,3,FALSE))</f>
        <v>直樹</v>
      </c>
      <c r="D38" s="204" t="str">
        <f>IF(A38="","",VLOOKUP(A38,ﾃﾞｰﾀ!$A$5:$D$36,4,FALSE))</f>
        <v>(福・門司LTC）</v>
      </c>
      <c r="E38" s="204"/>
      <c r="F38" s="204"/>
      <c r="G38" s="110"/>
      <c r="H38" s="197">
        <v>17</v>
      </c>
      <c r="I38" s="197" t="str">
        <f>IF(H38="","",VLOOKUP(H38,ﾃﾞｰﾀ!$A$5:$D$36,2,FALSE))</f>
        <v>小田原</v>
      </c>
      <c r="J38" s="40"/>
      <c r="K38" s="40"/>
      <c r="L38" s="40"/>
      <c r="M38" s="40"/>
      <c r="N38" s="44"/>
      <c r="O38" s="113"/>
      <c r="P38" s="189">
        <v>6060</v>
      </c>
      <c r="Q38" s="190"/>
      <c r="R38" s="39"/>
      <c r="S38" s="39"/>
      <c r="T38" s="39"/>
      <c r="U38" s="93"/>
      <c r="V38" s="93"/>
      <c r="W38" s="93"/>
      <c r="X38" s="93"/>
      <c r="Y38" s="93"/>
      <c r="Z38" s="93"/>
      <c r="AA38" s="93"/>
      <c r="AB38" s="93"/>
      <c r="AC38" s="93"/>
    </row>
    <row r="39" spans="1:29" s="43" customFormat="1" ht="10.5" customHeight="1">
      <c r="A39" s="186"/>
      <c r="B39" s="188"/>
      <c r="C39" s="188"/>
      <c r="D39" s="204"/>
      <c r="E39" s="204"/>
      <c r="F39" s="204"/>
      <c r="G39" s="111"/>
      <c r="H39" s="198"/>
      <c r="I39" s="198"/>
      <c r="J39" s="40"/>
      <c r="K39" s="40"/>
      <c r="L39" s="40"/>
      <c r="M39" s="40"/>
      <c r="N39" s="44"/>
      <c r="O39" s="113"/>
      <c r="P39" s="40"/>
      <c r="Q39" s="40"/>
      <c r="R39" s="39"/>
      <c r="S39" s="39"/>
      <c r="T39" s="39"/>
      <c r="U39" s="93"/>
      <c r="V39" s="93"/>
      <c r="W39" s="93"/>
      <c r="X39" s="93"/>
      <c r="Y39" s="93"/>
      <c r="Z39" s="93"/>
      <c r="AA39" s="93"/>
      <c r="AB39" s="93"/>
      <c r="AC39" s="93"/>
    </row>
    <row r="40" spans="1:29" s="43" customFormat="1" ht="10.5" customHeight="1">
      <c r="A40" s="186">
        <v>18</v>
      </c>
      <c r="B40" s="188" t="str">
        <f>IF(A40="","",VLOOKUP(A40,ﾃﾞｰﾀ!$A$5:$D$36,2,FALSE))</f>
        <v>成富</v>
      </c>
      <c r="C40" s="188" t="str">
        <f>IF(A40="","",VLOOKUP(A40,ﾃﾞｰﾀ!$A$5:$D$36,3,FALSE))</f>
        <v>友哉</v>
      </c>
      <c r="D40" s="204" t="str">
        <f>IF(A40="","",VLOOKUP(A40,ﾃﾞｰﾀ!$A$5:$D$36,4,FALSE))</f>
        <v>(佐・佐賀GTC)</v>
      </c>
      <c r="E40" s="204"/>
      <c r="F40" s="204"/>
      <c r="G40" s="112"/>
      <c r="H40" s="190">
        <v>82</v>
      </c>
      <c r="I40" s="172"/>
      <c r="J40" s="175">
        <v>19</v>
      </c>
      <c r="K40" s="197" t="str">
        <f>IF(J40="","",VLOOKUP(J40,ﾃﾞｰﾀ!$A$5:$D$36,2,FALSE))</f>
        <v>島尻</v>
      </c>
      <c r="L40" s="40"/>
      <c r="M40" s="40"/>
      <c r="N40" s="44"/>
      <c r="O40" s="113"/>
      <c r="P40" s="40"/>
      <c r="Q40" s="40"/>
      <c r="R40" s="39"/>
      <c r="S40" s="39"/>
      <c r="T40" s="39"/>
      <c r="U40" s="45"/>
      <c r="V40" s="92"/>
      <c r="W40" s="93"/>
      <c r="X40" s="93"/>
      <c r="Y40" s="93"/>
      <c r="Z40" s="93"/>
      <c r="AA40" s="93"/>
      <c r="AB40" s="93"/>
      <c r="AC40" s="93"/>
    </row>
    <row r="41" spans="1:29" s="43" customFormat="1" ht="10.5" customHeight="1">
      <c r="A41" s="186"/>
      <c r="B41" s="188"/>
      <c r="C41" s="188"/>
      <c r="D41" s="204"/>
      <c r="E41" s="204"/>
      <c r="F41" s="204"/>
      <c r="G41" s="39"/>
      <c r="H41" s="44"/>
      <c r="I41" s="113"/>
      <c r="J41" s="176"/>
      <c r="K41" s="198"/>
      <c r="L41" s="40"/>
      <c r="M41" s="40"/>
      <c r="N41" s="44"/>
      <c r="O41" s="113"/>
      <c r="P41" s="40"/>
      <c r="Q41" s="40"/>
      <c r="R41" s="39"/>
      <c r="S41" s="39"/>
      <c r="T41" s="39"/>
      <c r="U41" s="94"/>
      <c r="V41" s="45"/>
      <c r="W41" s="45"/>
      <c r="X41" s="46"/>
      <c r="Y41" s="93"/>
      <c r="Z41" s="93"/>
      <c r="AA41" s="93"/>
      <c r="AB41" s="93"/>
      <c r="AC41" s="93"/>
    </row>
    <row r="42" spans="1:29" s="43" customFormat="1" ht="10.5" customHeight="1">
      <c r="A42" s="186">
        <v>19</v>
      </c>
      <c r="B42" s="188" t="str">
        <f>IF(A42="","",VLOOKUP(A42,ﾃﾞｰﾀ!$A$5:$D$36,2,FALSE))</f>
        <v>島尻</v>
      </c>
      <c r="C42" s="188" t="str">
        <f>IF(A42="","",VLOOKUP(A42,ﾃﾞｰﾀ!$A$5:$D$36,3,FALSE))</f>
        <v>哲至</v>
      </c>
      <c r="D42" s="204" t="str">
        <f>IF(A42="","",VLOOKUP(A42,ﾃﾞｰﾀ!$A$5:$D$36,4,FALSE))</f>
        <v>(沖･美東中)</v>
      </c>
      <c r="E42" s="204"/>
      <c r="F42" s="204"/>
      <c r="G42" s="110"/>
      <c r="H42" s="197">
        <v>19</v>
      </c>
      <c r="I42" s="173" t="str">
        <f>IF(H42="","",VLOOKUP(H42,ﾃﾞｰﾀ!$A$5:$D$36,2,FALSE))</f>
        <v>島尻</v>
      </c>
      <c r="J42" s="190">
        <v>80</v>
      </c>
      <c r="K42" s="172"/>
      <c r="L42" s="44"/>
      <c r="M42" s="40"/>
      <c r="N42" s="44"/>
      <c r="O42" s="113"/>
      <c r="P42" s="40"/>
      <c r="Q42" s="40"/>
      <c r="R42" s="39"/>
      <c r="S42" s="39"/>
      <c r="T42" s="39"/>
      <c r="U42" s="94"/>
      <c r="V42" s="45"/>
      <c r="W42" s="45"/>
      <c r="X42" s="46"/>
      <c r="Y42" s="93"/>
      <c r="Z42" s="93"/>
      <c r="AA42" s="93"/>
      <c r="AB42" s="93"/>
      <c r="AC42" s="93"/>
    </row>
    <row r="43" spans="1:29" s="43" customFormat="1" ht="10.5" customHeight="1">
      <c r="A43" s="186"/>
      <c r="B43" s="188"/>
      <c r="C43" s="188"/>
      <c r="D43" s="204"/>
      <c r="E43" s="204"/>
      <c r="F43" s="204"/>
      <c r="G43" s="111"/>
      <c r="H43" s="198"/>
      <c r="I43" s="174"/>
      <c r="J43" s="44"/>
      <c r="K43" s="113"/>
      <c r="L43" s="44"/>
      <c r="M43" s="40"/>
      <c r="N43" s="44"/>
      <c r="O43" s="113"/>
      <c r="P43" s="40"/>
      <c r="Q43" s="40"/>
      <c r="R43" s="39"/>
      <c r="S43" s="39"/>
      <c r="T43" s="39"/>
      <c r="U43" s="93"/>
      <c r="V43" s="45"/>
      <c r="W43" s="45"/>
      <c r="X43" s="45"/>
      <c r="Y43" s="93"/>
      <c r="Z43" s="93"/>
      <c r="AA43" s="93"/>
      <c r="AB43" s="93"/>
      <c r="AC43" s="93"/>
    </row>
    <row r="44" spans="1:29" s="43" customFormat="1" ht="10.5" customHeight="1">
      <c r="A44" s="186">
        <v>20</v>
      </c>
      <c r="B44" s="188" t="str">
        <f>IF(A44="","",VLOOKUP(A44,ﾃﾞｰﾀ!$A$5:$D$36,2,FALSE))</f>
        <v>多治見</v>
      </c>
      <c r="C44" s="188" t="str">
        <f>IF(A44="","",VLOOKUP(A44,ﾃﾞｰﾀ!$A$5:$D$36,3,FALSE))</f>
        <v>幸亮</v>
      </c>
      <c r="D44" s="204" t="str">
        <f>IF(A44="","",VLOOKUP(A44,ﾃﾞｰﾀ!$A$5:$D$36,4,FALSE))</f>
        <v>(熊・長嶺TC）</v>
      </c>
      <c r="E44" s="204"/>
      <c r="F44" s="204"/>
      <c r="G44" s="112"/>
      <c r="H44" s="197">
        <v>84</v>
      </c>
      <c r="I44" s="197"/>
      <c r="J44" s="44"/>
      <c r="K44" s="113"/>
      <c r="L44" s="175">
        <v>21</v>
      </c>
      <c r="M44" s="197" t="str">
        <f>IF(L44="","",VLOOKUP(L44,ﾃﾞｰﾀ!$A$5:$D$36,2,FALSE))</f>
        <v>前田</v>
      </c>
      <c r="N44" s="44"/>
      <c r="O44" s="113"/>
      <c r="P44" s="40"/>
      <c r="Q44" s="40"/>
      <c r="R44" s="39"/>
      <c r="S44" s="39"/>
      <c r="T44" s="39"/>
      <c r="U44" s="93"/>
      <c r="V44" s="45"/>
      <c r="W44" s="45"/>
      <c r="X44" s="45"/>
      <c r="Y44" s="93"/>
      <c r="Z44" s="93"/>
      <c r="AA44" s="93"/>
      <c r="AB44" s="93"/>
      <c r="AC44" s="93"/>
    </row>
    <row r="45" spans="1:29" s="43" customFormat="1" ht="10.5" customHeight="1">
      <c r="A45" s="186"/>
      <c r="B45" s="188"/>
      <c r="C45" s="188"/>
      <c r="D45" s="204"/>
      <c r="E45" s="204"/>
      <c r="F45" s="204"/>
      <c r="G45" s="39"/>
      <c r="H45" s="40"/>
      <c r="I45" s="40"/>
      <c r="J45" s="44"/>
      <c r="K45" s="113"/>
      <c r="L45" s="176"/>
      <c r="M45" s="198"/>
      <c r="N45" s="44"/>
      <c r="O45" s="113"/>
      <c r="P45" s="40"/>
      <c r="Q45" s="40"/>
      <c r="R45" s="39"/>
      <c r="S45" s="39"/>
      <c r="T45" s="39"/>
      <c r="U45" s="93"/>
      <c r="V45" s="45"/>
      <c r="W45" s="45"/>
      <c r="X45" s="45"/>
      <c r="Y45" s="93"/>
      <c r="Z45" s="93"/>
      <c r="AA45" s="93"/>
      <c r="AB45" s="93"/>
      <c r="AC45" s="93"/>
    </row>
    <row r="46" spans="1:29" s="43" customFormat="1" ht="10.5" customHeight="1">
      <c r="A46" s="186">
        <v>21</v>
      </c>
      <c r="B46" s="188" t="str">
        <f>IF(A46="","",VLOOKUP(A46,ﾃﾞｰﾀ!$A$5:$D$36,2,FALSE))</f>
        <v>前田</v>
      </c>
      <c r="C46" s="188" t="str">
        <f>IF(A46="","",VLOOKUP(A46,ﾃﾞｰﾀ!$A$5:$D$36,3,FALSE))</f>
        <v>義明</v>
      </c>
      <c r="D46" s="204" t="str">
        <f>IF(A46="","",VLOOKUP(A46,ﾃﾞｰﾀ!$A$5:$D$36,4,FALSE))</f>
        <v>(福・TTA TS）</v>
      </c>
      <c r="E46" s="204"/>
      <c r="F46" s="204"/>
      <c r="G46" s="110"/>
      <c r="H46" s="197">
        <v>21</v>
      </c>
      <c r="I46" s="197" t="str">
        <f>IF(H46="","",VLOOKUP(H46,ﾃﾞｰﾀ!$A$5:$D$36,2,FALSE))</f>
        <v>前田</v>
      </c>
      <c r="J46" s="44"/>
      <c r="K46" s="113"/>
      <c r="L46" s="190">
        <v>82</v>
      </c>
      <c r="M46" s="172"/>
      <c r="N46" s="44"/>
      <c r="O46" s="113"/>
      <c r="P46" s="40"/>
      <c r="Q46" s="40"/>
      <c r="R46" s="39"/>
      <c r="S46" s="39"/>
      <c r="T46" s="39"/>
      <c r="U46" s="45"/>
      <c r="V46" s="92"/>
      <c r="W46" s="95"/>
      <c r="X46" s="95"/>
      <c r="Y46" s="93"/>
      <c r="Z46" s="93"/>
      <c r="AA46" s="93"/>
      <c r="AB46" s="93"/>
      <c r="AC46" s="93"/>
    </row>
    <row r="47" spans="1:29" s="43" customFormat="1" ht="10.5" customHeight="1">
      <c r="A47" s="186"/>
      <c r="B47" s="188"/>
      <c r="C47" s="188"/>
      <c r="D47" s="204"/>
      <c r="E47" s="204"/>
      <c r="F47" s="204"/>
      <c r="G47" s="111"/>
      <c r="H47" s="198"/>
      <c r="I47" s="198"/>
      <c r="J47" s="44"/>
      <c r="K47" s="113"/>
      <c r="L47" s="44"/>
      <c r="M47" s="113"/>
      <c r="N47" s="44"/>
      <c r="O47" s="113"/>
      <c r="P47" s="40"/>
      <c r="Q47" s="40"/>
      <c r="R47" s="39"/>
      <c r="S47" s="39"/>
      <c r="T47" s="39"/>
      <c r="U47" s="93"/>
      <c r="V47" s="45"/>
      <c r="W47" s="45"/>
      <c r="X47" s="46"/>
      <c r="Y47" s="93"/>
      <c r="Z47" s="93"/>
      <c r="AA47" s="93"/>
      <c r="AB47" s="93"/>
      <c r="AC47" s="93"/>
    </row>
    <row r="48" spans="1:29" s="43" customFormat="1" ht="10.5" customHeight="1">
      <c r="A48" s="186">
        <v>22</v>
      </c>
      <c r="B48" s="188" t="str">
        <f>IF(A48="","",VLOOKUP(A48,ﾃﾞｰﾀ!$A$5:$D$36,2,FALSE))</f>
        <v>永易</v>
      </c>
      <c r="C48" s="188" t="str">
        <f>IF(A48="","",VLOOKUP(A48,ﾃﾞｰﾀ!$A$5:$D$36,3,FALSE))</f>
        <v>恭之介</v>
      </c>
      <c r="D48" s="204" t="str">
        <f>IF(A48="","",VLOOKUP(A48,ﾃﾞｰﾀ!$A$5:$D$36,4,FALSE))</f>
        <v>(宮・ｼｰｶﾞｲｱTC)</v>
      </c>
      <c r="E48" s="204"/>
      <c r="F48" s="204"/>
      <c r="G48" s="112"/>
      <c r="H48" s="190">
        <v>80</v>
      </c>
      <c r="I48" s="172"/>
      <c r="J48" s="175">
        <v>21</v>
      </c>
      <c r="K48" s="173" t="str">
        <f>IF(J48="","",VLOOKUP(J48,ﾃﾞｰﾀ!$A$5:$D$36,2,FALSE))</f>
        <v>前田</v>
      </c>
      <c r="L48" s="44"/>
      <c r="M48" s="113"/>
      <c r="N48" s="44"/>
      <c r="O48" s="113"/>
      <c r="P48" s="40"/>
      <c r="Q48" s="40"/>
      <c r="R48" s="39"/>
      <c r="S48" s="39"/>
      <c r="T48" s="39"/>
      <c r="U48" s="93"/>
      <c r="V48" s="45"/>
      <c r="W48" s="45"/>
      <c r="X48" s="46"/>
      <c r="Y48" s="93"/>
      <c r="Z48" s="93"/>
      <c r="AA48" s="93"/>
      <c r="AB48" s="93"/>
      <c r="AC48" s="93"/>
    </row>
    <row r="49" spans="1:29" s="43" customFormat="1" ht="10.5" customHeight="1">
      <c r="A49" s="186"/>
      <c r="B49" s="188"/>
      <c r="C49" s="188"/>
      <c r="D49" s="204"/>
      <c r="E49" s="204"/>
      <c r="F49" s="204"/>
      <c r="G49" s="39"/>
      <c r="H49" s="44"/>
      <c r="I49" s="113"/>
      <c r="J49" s="176"/>
      <c r="K49" s="174"/>
      <c r="L49" s="44"/>
      <c r="M49" s="113"/>
      <c r="N49" s="44"/>
      <c r="O49" s="113"/>
      <c r="P49" s="40"/>
      <c r="Q49" s="40"/>
      <c r="R49" s="39"/>
      <c r="S49" s="39"/>
      <c r="T49" s="39"/>
      <c r="U49" s="93"/>
      <c r="V49" s="45"/>
      <c r="W49" s="45"/>
      <c r="X49" s="46"/>
      <c r="Y49" s="93"/>
      <c r="Z49" s="93"/>
      <c r="AA49" s="93"/>
      <c r="AB49" s="93"/>
      <c r="AC49" s="93"/>
    </row>
    <row r="50" spans="1:29" s="43" customFormat="1" ht="10.5" customHeight="1">
      <c r="A50" s="186">
        <v>23</v>
      </c>
      <c r="B50" s="188" t="str">
        <f>IF(A50="","",VLOOKUP(A50,ﾃﾞｰﾀ!$A$5:$D$36,2,FALSE))</f>
        <v>小石</v>
      </c>
      <c r="C50" s="188" t="str">
        <f>IF(A50="","",VLOOKUP(A50,ﾃﾞｰﾀ!$A$5:$D$36,3,FALSE))</f>
        <v>圭佑</v>
      </c>
      <c r="D50" s="204" t="str">
        <f>IF(A50="","",VLOOKUP(A50,ﾃﾞｰﾀ!$A$5:$D$36,4,FALSE))</f>
        <v>(熊・RKKﾙｰﾃﾞﾝｽTC)</v>
      </c>
      <c r="E50" s="204"/>
      <c r="F50" s="204"/>
      <c r="G50" s="110"/>
      <c r="H50" s="197">
        <v>23</v>
      </c>
      <c r="I50" s="173" t="str">
        <f>IF(H50="","",VLOOKUP(H50,ﾃﾞｰﾀ!$A$5:$D$36,2,FALSE))</f>
        <v>小石</v>
      </c>
      <c r="J50" s="197">
        <v>86</v>
      </c>
      <c r="K50" s="177"/>
      <c r="L50" s="44"/>
      <c r="M50" s="113"/>
      <c r="N50" s="44"/>
      <c r="O50" s="113"/>
      <c r="P50" s="40"/>
      <c r="Q50" s="40"/>
      <c r="R50" s="39"/>
      <c r="S50" s="39"/>
      <c r="T50" s="39"/>
      <c r="U50" s="93"/>
      <c r="V50" s="45"/>
      <c r="W50" s="45"/>
      <c r="X50" s="46"/>
      <c r="Y50" s="93"/>
      <c r="Z50" s="93"/>
      <c r="AA50" s="93"/>
      <c r="AB50" s="93"/>
      <c r="AC50" s="93"/>
    </row>
    <row r="51" spans="1:29" s="43" customFormat="1" ht="10.5" customHeight="1">
      <c r="A51" s="186"/>
      <c r="B51" s="188"/>
      <c r="C51" s="188"/>
      <c r="D51" s="204"/>
      <c r="E51" s="204"/>
      <c r="F51" s="204"/>
      <c r="G51" s="111"/>
      <c r="H51" s="198"/>
      <c r="I51" s="174"/>
      <c r="J51" s="40"/>
      <c r="K51" s="40"/>
      <c r="L51" s="44"/>
      <c r="M51" s="113"/>
      <c r="N51" s="44"/>
      <c r="O51" s="113"/>
      <c r="P51" s="40"/>
      <c r="Q51" s="40"/>
      <c r="R51" s="39"/>
      <c r="S51" s="39"/>
      <c r="T51" s="39"/>
      <c r="U51" s="93"/>
      <c r="V51" s="45"/>
      <c r="W51" s="45"/>
      <c r="X51" s="46"/>
      <c r="Y51" s="93"/>
      <c r="Z51" s="93"/>
      <c r="AA51" s="93"/>
      <c r="AB51" s="93"/>
      <c r="AC51" s="93"/>
    </row>
    <row r="52" spans="1:29" s="43" customFormat="1" ht="10.5" customHeight="1">
      <c r="A52" s="186">
        <v>24</v>
      </c>
      <c r="B52" s="158" t="s">
        <v>866</v>
      </c>
      <c r="C52" s="158" t="s">
        <v>867</v>
      </c>
      <c r="D52" s="205" t="s">
        <v>868</v>
      </c>
      <c r="E52" s="205"/>
      <c r="F52" s="205"/>
      <c r="G52" s="112"/>
      <c r="H52" s="197">
        <v>86</v>
      </c>
      <c r="I52" s="197"/>
      <c r="J52" s="40"/>
      <c r="K52" s="40"/>
      <c r="L52" s="44"/>
      <c r="M52" s="113"/>
      <c r="N52" s="197">
        <v>28</v>
      </c>
      <c r="O52" s="173" t="str">
        <f>IF(N52="","",VLOOKUP(N52,ﾃﾞｰﾀ!$A$5:$D$36,2,FALSE))</f>
        <v>首藤</v>
      </c>
      <c r="P52" s="40"/>
      <c r="Q52" s="40"/>
      <c r="R52" s="39"/>
      <c r="S52" s="39"/>
      <c r="T52" s="39"/>
      <c r="U52" s="93"/>
      <c r="V52" s="45"/>
      <c r="W52" s="45"/>
      <c r="X52" s="46"/>
      <c r="Y52" s="93"/>
      <c r="Z52" s="93"/>
      <c r="AA52" s="93"/>
      <c r="AB52" s="93"/>
      <c r="AC52" s="93"/>
    </row>
    <row r="53" spans="1:29" s="43" customFormat="1" ht="10.5" customHeight="1">
      <c r="A53" s="186"/>
      <c r="B53" s="135" t="str">
        <f>IF(A52="","",VLOOKUP(A52,ﾃﾞｰﾀ!$A$5:$D$36,2,FALSE))</f>
        <v>岩倉</v>
      </c>
      <c r="C53" s="135" t="str">
        <f>IF(A52="","",VLOOKUP(A52,ﾃﾞｰﾀ!$A$5:$D$36,3,FALSE))</f>
        <v>一樹</v>
      </c>
      <c r="D53" s="204" t="str">
        <f>IF(A52="","",VLOOKUP(A52,ﾃﾞｰﾀ!$A$5:$D$36,4,FALSE))</f>
        <v>(福・九州国際TC）</v>
      </c>
      <c r="E53" s="204"/>
      <c r="F53" s="204"/>
      <c r="G53" s="39"/>
      <c r="H53" s="40"/>
      <c r="I53" s="40"/>
      <c r="J53" s="40"/>
      <c r="K53" s="40"/>
      <c r="L53" s="44"/>
      <c r="M53" s="113"/>
      <c r="N53" s="198"/>
      <c r="O53" s="174"/>
      <c r="P53" s="40"/>
      <c r="Q53" s="40"/>
      <c r="R53" s="39"/>
      <c r="S53" s="39"/>
      <c r="T53" s="39"/>
      <c r="U53" s="93"/>
      <c r="V53" s="45"/>
      <c r="W53" s="45"/>
      <c r="X53" s="46"/>
      <c r="Y53" s="93"/>
      <c r="Z53" s="93"/>
      <c r="AA53" s="93"/>
      <c r="AB53" s="93"/>
      <c r="AC53" s="93"/>
    </row>
    <row r="54" spans="1:29" s="43" customFormat="1" ht="10.5" customHeight="1">
      <c r="A54" s="186">
        <v>25</v>
      </c>
      <c r="B54" s="188" t="str">
        <f>IF(A54="","",VLOOKUP(A54,ﾃﾞｰﾀ!$A$5:$D$36,2,FALSE))</f>
        <v>高山</v>
      </c>
      <c r="C54" s="188" t="str">
        <f>IF(A54="","",VLOOKUP(A54,ﾃﾞｰﾀ!$A$5:$D$36,3,FALSE))</f>
        <v>和也</v>
      </c>
      <c r="D54" s="204" t="str">
        <f>IF(A54="","",VLOOKUP(A54,ﾃﾞｰﾀ!$A$5:$D$36,4,FALSE))</f>
        <v>(福・春日西TC）</v>
      </c>
      <c r="E54" s="204"/>
      <c r="F54" s="204"/>
      <c r="G54" s="110"/>
      <c r="H54" s="197">
        <v>25</v>
      </c>
      <c r="I54" s="197" t="str">
        <f>IF(H54="","",VLOOKUP(H54,ﾃﾞｰﾀ!$A$5:$D$36,2,FALSE))</f>
        <v>高山</v>
      </c>
      <c r="J54" s="40"/>
      <c r="K54" s="40"/>
      <c r="L54" s="44"/>
      <c r="M54" s="113"/>
      <c r="N54" s="197">
        <v>85</v>
      </c>
      <c r="O54" s="177"/>
      <c r="P54" s="40"/>
      <c r="Q54" s="40"/>
      <c r="R54" s="39"/>
      <c r="S54" s="39"/>
      <c r="T54" s="39"/>
      <c r="U54" s="93"/>
      <c r="V54" s="45"/>
      <c r="W54" s="45"/>
      <c r="X54" s="46"/>
      <c r="Y54" s="93"/>
      <c r="Z54" s="93"/>
      <c r="AA54" s="93"/>
      <c r="AB54" s="93"/>
      <c r="AC54" s="93"/>
    </row>
    <row r="55" spans="1:29" s="43" customFormat="1" ht="10.5" customHeight="1">
      <c r="A55" s="186"/>
      <c r="B55" s="188"/>
      <c r="C55" s="188"/>
      <c r="D55" s="204"/>
      <c r="E55" s="204"/>
      <c r="F55" s="204"/>
      <c r="G55" s="111"/>
      <c r="H55" s="198"/>
      <c r="I55" s="198"/>
      <c r="J55" s="40"/>
      <c r="K55" s="40"/>
      <c r="L55" s="44"/>
      <c r="M55" s="113"/>
      <c r="N55" s="40"/>
      <c r="O55" s="40"/>
      <c r="P55" s="40"/>
      <c r="Q55" s="40"/>
      <c r="R55" s="39"/>
      <c r="S55" s="39"/>
      <c r="T55" s="39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s="43" customFormat="1" ht="10.5" customHeight="1">
      <c r="A56" s="186">
        <v>26</v>
      </c>
      <c r="B56" s="188" t="str">
        <f>IF(A56="","",VLOOKUP(A56,ﾃﾞｰﾀ!$A$5:$D$36,2,FALSE))</f>
        <v>永谷</v>
      </c>
      <c r="C56" s="188" t="str">
        <f>IF(A56="","",VLOOKUP(A56,ﾃﾞｰﾀ!$A$5:$D$36,3,FALSE))</f>
        <v>光佑</v>
      </c>
      <c r="D56" s="204" t="str">
        <f>IF(A56="","",VLOOKUP(A56,ﾃﾞｰﾀ!$A$5:$D$36,4,FALSE))</f>
        <v>(大・ＯＴＣ)</v>
      </c>
      <c r="E56" s="204"/>
      <c r="F56" s="204"/>
      <c r="G56" s="112"/>
      <c r="H56" s="190">
        <v>86</v>
      </c>
      <c r="I56" s="172"/>
      <c r="J56" s="197">
        <v>28</v>
      </c>
      <c r="K56" s="197" t="str">
        <f>IF(J56="","",VLOOKUP(J56,ﾃﾞｰﾀ!$A$5:$D$36,2,FALSE))</f>
        <v>首藤</v>
      </c>
      <c r="L56" s="44"/>
      <c r="M56" s="113"/>
      <c r="N56" s="40"/>
      <c r="O56" s="40"/>
      <c r="P56" s="40"/>
      <c r="Q56" s="40"/>
      <c r="R56" s="39"/>
      <c r="S56" s="39"/>
      <c r="T56" s="39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s="43" customFormat="1" ht="10.5" customHeight="1">
      <c r="A57" s="186"/>
      <c r="B57" s="188"/>
      <c r="C57" s="188"/>
      <c r="D57" s="204"/>
      <c r="E57" s="204"/>
      <c r="F57" s="204"/>
      <c r="G57" s="39"/>
      <c r="H57" s="44"/>
      <c r="I57" s="113"/>
      <c r="J57" s="198"/>
      <c r="K57" s="198"/>
      <c r="L57" s="44"/>
      <c r="M57" s="113"/>
      <c r="N57" s="40"/>
      <c r="O57" s="40"/>
      <c r="P57" s="40"/>
      <c r="Q57" s="40"/>
      <c r="R57" s="39"/>
      <c r="S57" s="39"/>
      <c r="T57" s="39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s="43" customFormat="1" ht="10.5" customHeight="1">
      <c r="A58" s="186">
        <v>27</v>
      </c>
      <c r="B58" s="188" t="str">
        <f>IF(A58="","",VLOOKUP(A58,ﾃﾞｰﾀ!$A$5:$D$36,2,FALSE))</f>
        <v>成合</v>
      </c>
      <c r="C58" s="188" t="str">
        <f>IF(A58="","",VLOOKUP(A58,ﾃﾞｰﾀ!$A$5:$D$36,3,FALSE))</f>
        <v>陶平</v>
      </c>
      <c r="D58" s="204" t="str">
        <f>IF(A58="","",VLOOKUP(A58,ﾃﾞｰﾀ!$A$5:$D$36,4,FALSE))</f>
        <v>(宮・延岡ﾛｲﾔﾙTC）</v>
      </c>
      <c r="E58" s="204"/>
      <c r="F58" s="204"/>
      <c r="G58" s="110"/>
      <c r="H58" s="197">
        <v>28</v>
      </c>
      <c r="I58" s="173" t="str">
        <f>IF(H58="","",VLOOKUP(H58,ﾃﾞｰﾀ!$A$5:$D$36,2,FALSE))</f>
        <v>首藤</v>
      </c>
      <c r="J58" s="190">
        <v>82</v>
      </c>
      <c r="K58" s="172"/>
      <c r="L58" s="44"/>
      <c r="M58" s="113"/>
      <c r="N58" s="40"/>
      <c r="O58" s="40"/>
      <c r="P58" s="40"/>
      <c r="Q58" s="40"/>
      <c r="R58" s="39"/>
      <c r="S58" s="39"/>
      <c r="T58" s="39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s="43" customFormat="1" ht="10.5" customHeight="1">
      <c r="A59" s="186"/>
      <c r="B59" s="188"/>
      <c r="C59" s="188"/>
      <c r="D59" s="204"/>
      <c r="E59" s="204"/>
      <c r="F59" s="204"/>
      <c r="G59" s="111"/>
      <c r="H59" s="198"/>
      <c r="I59" s="174"/>
      <c r="J59" s="44"/>
      <c r="K59" s="113"/>
      <c r="L59" s="44"/>
      <c r="M59" s="113"/>
      <c r="N59" s="40"/>
      <c r="O59" s="40"/>
      <c r="P59" s="40"/>
      <c r="Q59" s="40"/>
      <c r="R59" s="39"/>
      <c r="S59" s="39"/>
      <c r="T59" s="39"/>
      <c r="U59" s="93"/>
      <c r="V59" s="93"/>
      <c r="W59" s="93"/>
      <c r="X59" s="93"/>
      <c r="Y59" s="93"/>
      <c r="Z59" s="93"/>
      <c r="AA59" s="93"/>
      <c r="AB59" s="93"/>
      <c r="AC59" s="93"/>
    </row>
    <row r="60" spans="1:29" s="43" customFormat="1" ht="10.5" customHeight="1">
      <c r="A60" s="186">
        <v>28</v>
      </c>
      <c r="B60" s="188" t="str">
        <f>IF(A60="","",VLOOKUP(A60,ﾃﾞｰﾀ!$A$5:$D$36,2,FALSE))</f>
        <v>首藤</v>
      </c>
      <c r="C60" s="188" t="str">
        <f>IF(A60="","",VLOOKUP(A60,ﾃﾞｰﾀ!$A$5:$D$36,3,FALSE))</f>
        <v>知宏</v>
      </c>
      <c r="D60" s="204" t="str">
        <f>IF(A60="","",VLOOKUP(A60,ﾃﾞｰﾀ!$A$5:$D$36,4,FALSE))</f>
        <v>(大・安岐広域）</v>
      </c>
      <c r="E60" s="204"/>
      <c r="F60" s="204"/>
      <c r="G60" s="112"/>
      <c r="H60" s="197">
        <v>82</v>
      </c>
      <c r="I60" s="177"/>
      <c r="J60" s="44"/>
      <c r="K60" s="113"/>
      <c r="L60" s="197">
        <v>28</v>
      </c>
      <c r="M60" s="173" t="str">
        <f>IF(L60="","",VLOOKUP(L60,ﾃﾞｰﾀ!$A$5:$D$36,2,FALSE))</f>
        <v>首藤</v>
      </c>
      <c r="N60" s="40"/>
      <c r="O60" s="40"/>
      <c r="P60" s="40"/>
      <c r="Q60" s="40"/>
      <c r="R60" s="39"/>
      <c r="S60" s="39"/>
      <c r="T60" s="39"/>
      <c r="U60" s="93"/>
      <c r="V60" s="93"/>
      <c r="W60" s="93"/>
      <c r="X60" s="93"/>
      <c r="Y60" s="93"/>
      <c r="Z60" s="93"/>
      <c r="AA60" s="93"/>
      <c r="AB60" s="93"/>
      <c r="AC60" s="93"/>
    </row>
    <row r="61" spans="1:29" s="43" customFormat="1" ht="10.5" customHeight="1">
      <c r="A61" s="186"/>
      <c r="B61" s="188"/>
      <c r="C61" s="188"/>
      <c r="D61" s="204"/>
      <c r="E61" s="204"/>
      <c r="F61" s="204"/>
      <c r="G61" s="39"/>
      <c r="H61" s="40"/>
      <c r="I61" s="40"/>
      <c r="J61" s="44"/>
      <c r="K61" s="113"/>
      <c r="L61" s="198"/>
      <c r="M61" s="174"/>
      <c r="N61" s="40"/>
      <c r="O61" s="40"/>
      <c r="P61" s="40"/>
      <c r="Q61" s="40"/>
      <c r="R61" s="39"/>
      <c r="S61" s="39"/>
      <c r="T61" s="39"/>
      <c r="U61" s="93"/>
      <c r="V61" s="93"/>
      <c r="W61" s="93"/>
      <c r="X61" s="93"/>
      <c r="Y61" s="93"/>
      <c r="Z61" s="93"/>
      <c r="AA61" s="93"/>
      <c r="AB61" s="93"/>
      <c r="AC61" s="93"/>
    </row>
    <row r="62" spans="1:29" s="43" customFormat="1" ht="10.5" customHeight="1">
      <c r="A62" s="186">
        <v>29</v>
      </c>
      <c r="B62" s="188" t="str">
        <f>IF(A62="","",VLOOKUP(A62,ﾃﾞｰﾀ!$A$5:$D$36,2,FALSE))</f>
        <v>權藤</v>
      </c>
      <c r="C62" s="188" t="str">
        <f>IF(A62="","",VLOOKUP(A62,ﾃﾞｰﾀ!$A$5:$D$36,3,FALSE))</f>
        <v>丞</v>
      </c>
      <c r="D62" s="204" t="str">
        <f>IF(A62="","",VLOOKUP(A62,ﾃﾞｰﾀ!$A$5:$D$36,4,FALSE))</f>
        <v>(長・ﾄﾚﾃﾞｨｱ）</v>
      </c>
      <c r="E62" s="204"/>
      <c r="F62" s="204"/>
      <c r="G62" s="110"/>
      <c r="H62" s="197">
        <v>30</v>
      </c>
      <c r="I62" s="197" t="str">
        <f>IF(H62="","",VLOOKUP(H62,ﾃﾞｰﾀ!$A$5:$D$36,2,FALSE))</f>
        <v>佐伯</v>
      </c>
      <c r="J62" s="44"/>
      <c r="K62" s="113"/>
      <c r="L62" s="197">
        <v>82</v>
      </c>
      <c r="M62" s="177"/>
      <c r="N62" s="40"/>
      <c r="O62" s="40"/>
      <c r="P62" s="40"/>
      <c r="Q62" s="40"/>
      <c r="R62" s="39"/>
      <c r="S62" s="39"/>
      <c r="T62" s="39"/>
      <c r="U62" s="93"/>
      <c r="V62" s="93"/>
      <c r="W62" s="93"/>
      <c r="X62" s="93"/>
      <c r="Y62" s="93"/>
      <c r="Z62" s="93"/>
      <c r="AA62" s="93"/>
      <c r="AB62" s="93"/>
      <c r="AC62" s="93"/>
    </row>
    <row r="63" spans="1:29" s="43" customFormat="1" ht="10.5" customHeight="1">
      <c r="A63" s="186"/>
      <c r="B63" s="188"/>
      <c r="C63" s="188"/>
      <c r="D63" s="204"/>
      <c r="E63" s="204"/>
      <c r="F63" s="204"/>
      <c r="G63" s="111"/>
      <c r="H63" s="198"/>
      <c r="I63" s="198"/>
      <c r="J63" s="44"/>
      <c r="K63" s="113"/>
      <c r="L63" s="44"/>
      <c r="M63" s="40"/>
      <c r="N63" s="40"/>
      <c r="O63" s="40"/>
      <c r="P63" s="40"/>
      <c r="Q63" s="40"/>
      <c r="R63" s="39"/>
      <c r="S63" s="39"/>
      <c r="T63" s="39"/>
      <c r="U63" s="93"/>
      <c r="V63" s="93"/>
      <c r="W63" s="93"/>
      <c r="X63" s="93"/>
      <c r="Y63" s="93"/>
      <c r="Z63" s="93"/>
      <c r="AA63" s="93"/>
      <c r="AB63" s="93"/>
      <c r="AC63" s="93"/>
    </row>
    <row r="64" spans="1:29" s="43" customFormat="1" ht="10.5" customHeight="1">
      <c r="A64" s="186">
        <v>30</v>
      </c>
      <c r="B64" s="188" t="str">
        <f>IF(A64="","",VLOOKUP(A64,ﾃﾞｰﾀ!$A$5:$D$36,2,FALSE))</f>
        <v>佐伯</v>
      </c>
      <c r="C64" s="188" t="str">
        <f>IF(A64="","",VLOOKUP(A64,ﾃﾞｰﾀ!$A$5:$D$36,3,FALSE))</f>
        <v>卓郎</v>
      </c>
      <c r="D64" s="204" t="str">
        <f>IF(A64="","",VLOOKUP(A64,ﾃﾞｰﾀ!$A$5:$D$36,4,FALSE))</f>
        <v>(大・LOB．TA）</v>
      </c>
      <c r="E64" s="204"/>
      <c r="F64" s="204"/>
      <c r="G64" s="112"/>
      <c r="H64" s="190">
        <v>83</v>
      </c>
      <c r="I64" s="172"/>
      <c r="J64" s="197">
        <v>32</v>
      </c>
      <c r="K64" s="173" t="str">
        <f>IF(J64="","",VLOOKUP(J64,ﾃﾞｰﾀ!$A$5:$D$36,2,FALSE))</f>
        <v>池田</v>
      </c>
      <c r="L64" s="44"/>
      <c r="M64" s="40"/>
      <c r="N64" s="40"/>
      <c r="O64" s="40"/>
      <c r="P64" s="40"/>
      <c r="Q64" s="40"/>
      <c r="R64" s="39"/>
      <c r="S64" s="39"/>
      <c r="T64" s="39"/>
      <c r="U64" s="93"/>
      <c r="V64" s="93"/>
      <c r="W64" s="93"/>
      <c r="X64" s="93"/>
      <c r="Y64" s="93"/>
      <c r="Z64" s="93"/>
      <c r="AA64" s="93"/>
      <c r="AB64" s="93"/>
      <c r="AC64" s="93"/>
    </row>
    <row r="65" spans="1:29" s="43" customFormat="1" ht="10.5" customHeight="1">
      <c r="A65" s="186"/>
      <c r="B65" s="188"/>
      <c r="C65" s="188"/>
      <c r="D65" s="204"/>
      <c r="E65" s="204"/>
      <c r="F65" s="204"/>
      <c r="G65" s="39"/>
      <c r="H65" s="44"/>
      <c r="I65" s="113"/>
      <c r="J65" s="198"/>
      <c r="K65" s="174"/>
      <c r="L65" s="44"/>
      <c r="M65" s="40"/>
      <c r="N65" s="40"/>
      <c r="O65" s="40"/>
      <c r="P65" s="40"/>
      <c r="Q65" s="40"/>
      <c r="R65" s="39"/>
      <c r="S65" s="39"/>
      <c r="T65" s="39"/>
      <c r="U65" s="93"/>
      <c r="V65" s="93"/>
      <c r="W65" s="93"/>
      <c r="X65" s="93"/>
      <c r="Y65" s="93"/>
      <c r="Z65" s="93"/>
      <c r="AA65" s="93"/>
      <c r="AB65" s="93"/>
      <c r="AC65" s="93"/>
    </row>
    <row r="66" spans="1:29" s="43" customFormat="1" ht="10.5" customHeight="1">
      <c r="A66" s="186">
        <v>31</v>
      </c>
      <c r="B66" s="188" t="str">
        <f>IF(A66="","",VLOOKUP(A66,ﾃﾞｰﾀ!$A$5:$D$36,2,FALSE))</f>
        <v>太田</v>
      </c>
      <c r="C66" s="188" t="str">
        <f>IF(A66="","",VLOOKUP(A66,ﾃﾞｰﾀ!$A$5:$D$36,3,FALSE))</f>
        <v>雄介</v>
      </c>
      <c r="D66" s="204" t="str">
        <f>IF(A66="","",VLOOKUP(A66,ﾃﾞｰﾀ!$A$5:$D$36,4,FALSE))</f>
        <v>(長・ｽｶﾞTS）</v>
      </c>
      <c r="E66" s="204"/>
      <c r="F66" s="204"/>
      <c r="G66" s="110"/>
      <c r="H66" s="197">
        <v>32</v>
      </c>
      <c r="I66" s="173" t="str">
        <f>IF(H66="","",VLOOKUP(H66,ﾃﾞｰﾀ!$A$5:$D$36,2,FALSE))</f>
        <v>池田</v>
      </c>
      <c r="J66" s="197" t="s">
        <v>890</v>
      </c>
      <c r="K66" s="177"/>
      <c r="L66" s="40"/>
      <c r="M66" s="40"/>
      <c r="N66" s="40"/>
      <c r="O66" s="40"/>
      <c r="P66" s="40"/>
      <c r="Q66" s="40"/>
      <c r="R66" s="39"/>
      <c r="S66" s="39"/>
      <c r="T66" s="39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s="43" customFormat="1" ht="10.5" customHeight="1">
      <c r="A67" s="186"/>
      <c r="B67" s="188"/>
      <c r="C67" s="188"/>
      <c r="D67" s="204"/>
      <c r="E67" s="204"/>
      <c r="F67" s="204"/>
      <c r="G67" s="111"/>
      <c r="H67" s="198"/>
      <c r="I67" s="174"/>
      <c r="J67" s="40"/>
      <c r="K67" s="40"/>
      <c r="L67" s="40"/>
      <c r="M67" s="40"/>
      <c r="N67" s="40"/>
      <c r="O67" s="40"/>
      <c r="P67" s="40"/>
      <c r="Q67" s="40"/>
      <c r="R67" s="39"/>
      <c r="S67" s="39"/>
      <c r="T67" s="39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43" customFormat="1" ht="10.5" customHeight="1">
      <c r="A68" s="186">
        <v>32</v>
      </c>
      <c r="B68" s="188" t="str">
        <f>IF(A68="","",VLOOKUP(A68,ﾃﾞｰﾀ!$A$5:$D$36,2,FALSE))</f>
        <v>池田</v>
      </c>
      <c r="C68" s="188" t="str">
        <f>IF(A68="","",VLOOKUP(A68,ﾃﾞｰﾀ!$A$5:$D$36,3,FALSE))</f>
        <v>慎一</v>
      </c>
      <c r="D68" s="204" t="str">
        <f>IF(A68="","",VLOOKUP(A68,ﾃﾞｰﾀ!$A$5:$D$36,4,FALSE))</f>
        <v>(佐・太閤TC）</v>
      </c>
      <c r="E68" s="204"/>
      <c r="F68" s="204"/>
      <c r="G68" s="112"/>
      <c r="H68" s="197">
        <v>83</v>
      </c>
      <c r="I68" s="197"/>
      <c r="J68" s="47"/>
      <c r="K68" s="40"/>
      <c r="L68" s="40"/>
      <c r="M68" s="40"/>
      <c r="N68" s="40"/>
      <c r="O68" s="40"/>
      <c r="P68" s="40"/>
      <c r="Q68" s="40"/>
      <c r="R68" s="39"/>
      <c r="S68" s="39"/>
      <c r="T68" s="39"/>
      <c r="U68" s="93"/>
      <c r="V68" s="93"/>
      <c r="W68" s="93"/>
      <c r="X68" s="93"/>
      <c r="Y68" s="93"/>
      <c r="Z68" s="93"/>
      <c r="AA68" s="93"/>
      <c r="AB68" s="93"/>
      <c r="AC68" s="93"/>
    </row>
    <row r="69" spans="1:29" s="43" customFormat="1" ht="10.5" customHeight="1">
      <c r="A69" s="186"/>
      <c r="B69" s="188"/>
      <c r="C69" s="188"/>
      <c r="D69" s="204"/>
      <c r="E69" s="204"/>
      <c r="F69" s="204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9"/>
      <c r="S69" s="39"/>
      <c r="T69" s="39"/>
      <c r="U69" s="93"/>
      <c r="V69" s="93"/>
      <c r="W69" s="93"/>
      <c r="X69" s="93"/>
      <c r="Y69" s="93"/>
      <c r="Z69" s="93"/>
      <c r="AA69" s="93"/>
      <c r="AB69" s="93"/>
      <c r="AC69" s="93"/>
    </row>
    <row r="70" spans="1:29" s="43" customFormat="1" ht="11.25" customHeight="1">
      <c r="A70" s="49"/>
      <c r="B70" s="50"/>
      <c r="C70" s="50"/>
      <c r="D70" s="50"/>
      <c r="E70" s="50"/>
      <c r="F70" s="5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93"/>
      <c r="V70" s="93"/>
      <c r="W70" s="93"/>
      <c r="X70" s="93"/>
      <c r="Y70" s="93"/>
      <c r="Z70" s="93"/>
      <c r="AA70" s="93"/>
      <c r="AB70" s="93"/>
      <c r="AC70" s="93"/>
    </row>
    <row r="71" spans="2:29" s="43" customFormat="1" ht="14.25" customHeight="1">
      <c r="B71" s="83"/>
      <c r="C71" s="83"/>
      <c r="D71" s="83"/>
      <c r="E71" s="83"/>
      <c r="F71" s="88"/>
      <c r="G71" s="86" t="s">
        <v>0</v>
      </c>
      <c r="K71" s="39"/>
      <c r="L71" s="39"/>
      <c r="M71" s="39"/>
      <c r="N71" s="87" t="s">
        <v>12</v>
      </c>
      <c r="O71" s="39"/>
      <c r="P71" s="39"/>
      <c r="Q71" s="39"/>
      <c r="R71" s="39"/>
      <c r="S71" s="39"/>
      <c r="T71" s="39"/>
      <c r="U71" s="93"/>
      <c r="V71" s="93"/>
      <c r="W71" s="93"/>
      <c r="X71" s="93"/>
      <c r="Y71" s="93"/>
      <c r="Z71" s="93"/>
      <c r="AA71" s="93"/>
      <c r="AB71" s="93"/>
      <c r="AC71" s="93"/>
    </row>
    <row r="72" spans="2:29" s="56" customFormat="1" ht="14.25" customHeight="1">
      <c r="B72" s="44"/>
      <c r="C72" s="84"/>
      <c r="D72" s="49">
        <v>1</v>
      </c>
      <c r="E72" s="56" t="s">
        <v>85</v>
      </c>
      <c r="F72" s="39"/>
      <c r="G72" s="49">
        <v>5</v>
      </c>
      <c r="H72" s="206" t="s">
        <v>89</v>
      </c>
      <c r="I72" s="206"/>
      <c r="J72" s="58"/>
      <c r="K72" s="58"/>
      <c r="L72" s="39"/>
      <c r="M72" s="39"/>
      <c r="N72" s="85">
        <v>1</v>
      </c>
      <c r="O72" s="39" t="s">
        <v>93</v>
      </c>
      <c r="P72" s="39"/>
      <c r="Q72" s="39"/>
      <c r="R72" s="39"/>
      <c r="S72" s="39"/>
      <c r="T72" s="39"/>
      <c r="U72" s="93"/>
      <c r="V72" s="93"/>
      <c r="W72" s="93"/>
      <c r="X72" s="93"/>
      <c r="Y72" s="93"/>
      <c r="Z72" s="93"/>
      <c r="AA72" s="93"/>
      <c r="AB72" s="93"/>
      <c r="AC72" s="93"/>
    </row>
    <row r="73" spans="2:29" s="56" customFormat="1" ht="14.25" customHeight="1">
      <c r="B73" s="44"/>
      <c r="C73" s="84"/>
      <c r="D73" s="49">
        <v>2</v>
      </c>
      <c r="E73" s="56" t="s">
        <v>86</v>
      </c>
      <c r="F73" s="39"/>
      <c r="G73" s="49">
        <v>6</v>
      </c>
      <c r="H73" s="206" t="s">
        <v>90</v>
      </c>
      <c r="I73" s="206"/>
      <c r="J73" s="58"/>
      <c r="K73" s="58"/>
      <c r="L73" s="39"/>
      <c r="M73" s="39"/>
      <c r="N73" s="85">
        <v>2</v>
      </c>
      <c r="O73" s="39" t="s">
        <v>94</v>
      </c>
      <c r="P73" s="39"/>
      <c r="Q73" s="39"/>
      <c r="R73" s="39"/>
      <c r="S73" s="39"/>
      <c r="T73" s="39"/>
      <c r="U73" s="93"/>
      <c r="V73" s="93"/>
      <c r="W73" s="93"/>
      <c r="X73" s="93"/>
      <c r="Y73" s="93"/>
      <c r="Z73" s="93"/>
      <c r="AA73" s="93"/>
      <c r="AB73" s="93"/>
      <c r="AC73" s="93"/>
    </row>
    <row r="74" spans="2:29" s="56" customFormat="1" ht="14.25" customHeight="1">
      <c r="B74" s="44"/>
      <c r="C74" s="84"/>
      <c r="D74" s="49">
        <v>3</v>
      </c>
      <c r="E74" s="56" t="s">
        <v>87</v>
      </c>
      <c r="F74" s="39"/>
      <c r="G74" s="49">
        <v>7</v>
      </c>
      <c r="H74" s="184" t="s">
        <v>91</v>
      </c>
      <c r="I74" s="184"/>
      <c r="J74" s="60"/>
      <c r="K74" s="60"/>
      <c r="L74" s="39"/>
      <c r="M74" s="39"/>
      <c r="N74" s="39">
        <v>3</v>
      </c>
      <c r="O74" s="39" t="s">
        <v>95</v>
      </c>
      <c r="P74" s="39"/>
      <c r="Q74" s="39"/>
      <c r="R74" s="39"/>
      <c r="S74" s="39"/>
      <c r="T74" s="39"/>
      <c r="U74" s="93"/>
      <c r="V74" s="93"/>
      <c r="W74" s="93"/>
      <c r="X74" s="93"/>
      <c r="Y74" s="93"/>
      <c r="Z74" s="93"/>
      <c r="AA74" s="93"/>
      <c r="AB74" s="93"/>
      <c r="AC74" s="93"/>
    </row>
    <row r="75" spans="2:29" s="56" customFormat="1" ht="14.25" customHeight="1">
      <c r="B75" s="44"/>
      <c r="C75" s="84"/>
      <c r="D75" s="49">
        <v>4</v>
      </c>
      <c r="E75" s="56" t="s">
        <v>88</v>
      </c>
      <c r="F75" s="39"/>
      <c r="G75" s="49">
        <v>8</v>
      </c>
      <c r="H75" s="185" t="s">
        <v>92</v>
      </c>
      <c r="I75" s="185"/>
      <c r="J75" s="60"/>
      <c r="K75" s="60"/>
      <c r="L75" s="39"/>
      <c r="M75" s="39"/>
      <c r="N75" s="39">
        <v>4</v>
      </c>
      <c r="O75" s="39" t="s">
        <v>96</v>
      </c>
      <c r="P75" s="39"/>
      <c r="Q75" s="39"/>
      <c r="R75" s="39"/>
      <c r="S75" s="39"/>
      <c r="T75" s="39"/>
      <c r="U75" s="93"/>
      <c r="V75" s="93"/>
      <c r="W75" s="93"/>
      <c r="X75" s="93"/>
      <c r="Y75" s="93"/>
      <c r="Z75" s="93"/>
      <c r="AA75" s="93"/>
      <c r="AB75" s="93"/>
      <c r="AC75" s="93"/>
    </row>
    <row r="76" spans="2:29" ht="13.5">
      <c r="B76" s="38"/>
      <c r="C76" s="38"/>
      <c r="D76" s="38"/>
      <c r="E76" s="38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73"/>
      <c r="V76" s="73"/>
      <c r="W76" s="73"/>
      <c r="X76" s="73"/>
      <c r="Y76" s="91"/>
      <c r="Z76" s="91"/>
      <c r="AA76" s="91"/>
      <c r="AB76" s="91"/>
      <c r="AC76" s="91"/>
    </row>
    <row r="77" spans="1:29" ht="21">
      <c r="A77" s="80" t="s">
        <v>21</v>
      </c>
      <c r="B77" s="126"/>
      <c r="C77" s="38"/>
      <c r="D77" s="38"/>
      <c r="E77" s="38"/>
      <c r="F77" s="3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73"/>
      <c r="V77" s="73"/>
      <c r="W77" s="73"/>
      <c r="X77" s="73"/>
      <c r="Y77" s="91"/>
      <c r="Z77" s="91"/>
      <c r="AA77" s="91"/>
      <c r="AB77" s="91"/>
      <c r="AC77" s="91"/>
    </row>
    <row r="78" spans="1:29" ht="13.5">
      <c r="A78" s="38"/>
      <c r="C78" s="38"/>
      <c r="D78" s="38"/>
      <c r="E78" s="38"/>
      <c r="F78" s="3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73"/>
      <c r="V78" s="73"/>
      <c r="W78" s="73"/>
      <c r="X78" s="73"/>
      <c r="Y78" s="91"/>
      <c r="Z78" s="91"/>
      <c r="AA78" s="91"/>
      <c r="AB78" s="91"/>
      <c r="AC78" s="91"/>
    </row>
    <row r="79" spans="1:29" ht="13.5">
      <c r="A79" s="38"/>
      <c r="C79" s="38"/>
      <c r="D79" s="38"/>
      <c r="E79" s="38"/>
      <c r="F79" s="3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73"/>
      <c r="V79" s="73"/>
      <c r="W79" s="73"/>
      <c r="X79" s="73"/>
      <c r="Y79" s="91"/>
      <c r="Z79" s="91"/>
      <c r="AA79" s="91"/>
      <c r="AB79" s="91"/>
      <c r="AC79" s="91"/>
    </row>
    <row r="80" spans="1:29" ht="20.25" customHeight="1">
      <c r="A80" s="81" t="s">
        <v>77</v>
      </c>
      <c r="C80" s="38"/>
      <c r="D80" s="38"/>
      <c r="E80" s="38"/>
      <c r="F80" s="3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73"/>
      <c r="V80" s="73"/>
      <c r="W80" s="73"/>
      <c r="X80" s="73"/>
      <c r="Y80" s="91"/>
      <c r="Z80" s="91"/>
      <c r="AA80" s="91"/>
      <c r="AB80" s="91"/>
      <c r="AC80" s="91"/>
    </row>
    <row r="81" spans="1:29" ht="13.5">
      <c r="A81" s="37"/>
      <c r="C81" s="38"/>
      <c r="D81" s="38"/>
      <c r="E81" s="38"/>
      <c r="F81" s="3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73"/>
      <c r="V81" s="73"/>
      <c r="W81" s="73"/>
      <c r="X81" s="73"/>
      <c r="Y81" s="91"/>
      <c r="Z81" s="91"/>
      <c r="AA81" s="91"/>
      <c r="AB81" s="91"/>
      <c r="AC81" s="91"/>
    </row>
    <row r="82" spans="1:29" ht="17.25" customHeight="1">
      <c r="A82" s="37"/>
      <c r="B82" s="82" t="s">
        <v>23</v>
      </c>
      <c r="C82" s="38"/>
      <c r="D82" s="38"/>
      <c r="E82" s="38"/>
      <c r="F82" s="3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73"/>
      <c r="V82" s="73"/>
      <c r="W82" s="73"/>
      <c r="X82" s="73"/>
      <c r="Y82" s="91"/>
      <c r="Z82" s="91"/>
      <c r="AA82" s="91"/>
      <c r="AB82" s="91"/>
      <c r="AC82" s="91"/>
    </row>
    <row r="83" spans="1:29" s="79" customFormat="1" ht="13.5">
      <c r="A83" s="203">
        <f>IF(N20="","",IF(N20=L12,L28,IF(N20=L28,L12)))</f>
        <v>13</v>
      </c>
      <c r="B83" s="204" t="str">
        <f>IF(A83="","",VLOOKUP(A83,ﾃﾞｰﾀ!$A$5:$D$36,2,FALSE))</f>
        <v>片谷</v>
      </c>
      <c r="C83" s="204" t="str">
        <f>IF(A83="","",VLOOKUP(A83,ﾃﾞｰﾀ!$A$5:$D$36,3,FALSE))</f>
        <v>祥吾</v>
      </c>
      <c r="D83" s="204" t="str">
        <f>IF(A83="","",VLOOKUP(A83,ﾃﾞｰﾀ!$A$5:$D$36,4,FALSE))</f>
        <v>(鹿・緑丘中）</v>
      </c>
      <c r="E83" s="204"/>
      <c r="F83" s="204"/>
      <c r="G83" s="110"/>
      <c r="H83" s="197">
        <v>13</v>
      </c>
      <c r="I83" s="197" t="str">
        <f>IF(H83="","",VLOOKUP(H83,ﾃﾞｰﾀ!$A$5:$D$36,2,FALSE))</f>
        <v>片谷</v>
      </c>
      <c r="J83" s="7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73"/>
      <c r="V83" s="73"/>
      <c r="W83" s="73"/>
      <c r="X83" s="73"/>
      <c r="Y83" s="91"/>
      <c r="Z83" s="91"/>
      <c r="AA83" s="91"/>
      <c r="AB83" s="91"/>
      <c r="AC83" s="91"/>
    </row>
    <row r="84" spans="1:29" s="79" customFormat="1" ht="13.5">
      <c r="A84" s="203"/>
      <c r="B84" s="204"/>
      <c r="C84" s="204"/>
      <c r="D84" s="204"/>
      <c r="E84" s="204"/>
      <c r="F84" s="204"/>
      <c r="G84" s="114"/>
      <c r="H84" s="198"/>
      <c r="I84" s="198"/>
      <c r="J84" s="7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73"/>
      <c r="V84" s="73"/>
      <c r="W84" s="73"/>
      <c r="X84" s="73"/>
      <c r="Y84" s="91"/>
      <c r="Z84" s="91"/>
      <c r="AA84" s="91"/>
      <c r="AB84" s="91"/>
      <c r="AC84" s="91"/>
    </row>
    <row r="85" spans="1:29" s="79" customFormat="1" ht="13.5">
      <c r="A85" s="203">
        <f>IF(N52="","",IF(N52=L44,L60,IF(N52=L60,L44)))</f>
        <v>21</v>
      </c>
      <c r="B85" s="204" t="str">
        <f>IF(A85="","",VLOOKUP(A85,ﾃﾞｰﾀ!$A$5:$D$36,2,FALSE))</f>
        <v>前田</v>
      </c>
      <c r="C85" s="204" t="str">
        <f>IF(A85="","",VLOOKUP(A85,ﾃﾞｰﾀ!$A$5:$D$36,3,FALSE))</f>
        <v>義明</v>
      </c>
      <c r="D85" s="204" t="str">
        <f>IF(A85="","",VLOOKUP(A85,ﾃﾞｰﾀ!$A$5:$D$36,4,FALSE))</f>
        <v>(福・TTA TS）</v>
      </c>
      <c r="E85" s="204"/>
      <c r="F85" s="204"/>
      <c r="G85" s="112"/>
      <c r="H85" s="189">
        <v>81</v>
      </c>
      <c r="I85" s="190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73"/>
      <c r="V85" s="73"/>
      <c r="W85" s="73"/>
      <c r="X85" s="73"/>
      <c r="Y85" s="91"/>
      <c r="Z85" s="91"/>
      <c r="AA85" s="91"/>
      <c r="AB85" s="91"/>
      <c r="AC85" s="91"/>
    </row>
    <row r="86" spans="1:29" s="79" customFormat="1" ht="13.5">
      <c r="A86" s="203"/>
      <c r="B86" s="204"/>
      <c r="C86" s="204"/>
      <c r="D86" s="204"/>
      <c r="E86" s="204"/>
      <c r="F86" s="204"/>
      <c r="G86" s="39"/>
      <c r="H86" s="40"/>
      <c r="I86" s="40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73"/>
      <c r="V86" s="73"/>
      <c r="W86" s="73"/>
      <c r="X86" s="73"/>
      <c r="Y86" s="91"/>
      <c r="Z86" s="91"/>
      <c r="AA86" s="91"/>
      <c r="AB86" s="91"/>
      <c r="AC86" s="91"/>
    </row>
    <row r="87" spans="1:29" s="56" customFormat="1" ht="12" customHeight="1">
      <c r="A87" s="49"/>
      <c r="B87" s="50"/>
      <c r="C87" s="50"/>
      <c r="D87" s="50"/>
      <c r="E87" s="50"/>
      <c r="F87" s="50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96"/>
      <c r="V87" s="96"/>
      <c r="W87" s="96"/>
      <c r="X87" s="96"/>
      <c r="Y87" s="93"/>
      <c r="Z87" s="93"/>
      <c r="AA87" s="93"/>
      <c r="AB87" s="93"/>
      <c r="AC87" s="93"/>
    </row>
    <row r="88" spans="1:29" s="56" customFormat="1" ht="18" customHeight="1">
      <c r="A88" s="49"/>
      <c r="B88" s="82" t="s">
        <v>22</v>
      </c>
      <c r="C88" s="50"/>
      <c r="D88" s="50"/>
      <c r="E88" s="50"/>
      <c r="F88" s="50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96"/>
      <c r="V88" s="96"/>
      <c r="W88" s="96"/>
      <c r="X88" s="96"/>
      <c r="Y88" s="93"/>
      <c r="Z88" s="93"/>
      <c r="AA88" s="93"/>
      <c r="AB88" s="93"/>
      <c r="AC88" s="93"/>
    </row>
    <row r="89" spans="1:29" s="56" customFormat="1" ht="13.5" customHeight="1">
      <c r="A89" s="49"/>
      <c r="B89" s="50"/>
      <c r="C89" s="50"/>
      <c r="D89" s="39"/>
      <c r="E89" s="199">
        <v>10</v>
      </c>
      <c r="F89" s="195" t="str">
        <f>IF(E89="","",VLOOKUP(E89,ﾃﾞｰﾀ!$A$5:$D$36,2,FALSE))</f>
        <v>岡本</v>
      </c>
      <c r="G89" s="195" t="str">
        <f>IF(E89="","",VLOOKUP(E89,ﾃﾞｰﾀ!$A$5:$D$36,3,FALSE))</f>
        <v>祐貴</v>
      </c>
      <c r="H89" s="195"/>
      <c r="I89" s="196" t="str">
        <f>IF(E89="","",VLOOKUP(E89,ﾃﾞｰﾀ!$A$5:$D$36,4,FALSE))</f>
        <v>(福・ﾌﾞﾗｲﾄﾃﾆｽｾﾝﾀｰ）</v>
      </c>
      <c r="J89" s="196"/>
      <c r="K89" s="196"/>
      <c r="L89" s="196"/>
      <c r="M89" s="110"/>
      <c r="N89" s="197">
        <v>10</v>
      </c>
      <c r="O89" s="197" t="str">
        <f>IF(N89="","",VLOOKUP(N89,ﾃﾞｰﾀ!$A$5:$D$36,2,FALSE))</f>
        <v>岡本</v>
      </c>
      <c r="P89" s="48"/>
      <c r="Q89" s="39"/>
      <c r="R89" s="39"/>
      <c r="S89" s="39"/>
      <c r="T89" s="39"/>
      <c r="U89" s="96"/>
      <c r="V89" s="96"/>
      <c r="W89" s="96"/>
      <c r="X89" s="96"/>
      <c r="Y89" s="93"/>
      <c r="Z89" s="93"/>
      <c r="AA89" s="93"/>
      <c r="AB89" s="93"/>
      <c r="AC89" s="93"/>
    </row>
    <row r="90" spans="1:29" s="56" customFormat="1" ht="14.25" customHeight="1">
      <c r="A90" s="49"/>
      <c r="B90" s="50"/>
      <c r="C90" s="50"/>
      <c r="D90" s="110"/>
      <c r="E90" s="199"/>
      <c r="F90" s="195"/>
      <c r="G90" s="195"/>
      <c r="H90" s="195"/>
      <c r="I90" s="196"/>
      <c r="J90" s="196"/>
      <c r="K90" s="196"/>
      <c r="L90" s="196"/>
      <c r="M90" s="114"/>
      <c r="N90" s="198"/>
      <c r="O90" s="198"/>
      <c r="P90" s="48"/>
      <c r="Q90" s="39"/>
      <c r="R90" s="39"/>
      <c r="S90" s="39"/>
      <c r="T90" s="39"/>
      <c r="U90" s="96"/>
      <c r="V90" s="96"/>
      <c r="W90" s="96"/>
      <c r="X90" s="96"/>
      <c r="Y90" s="93"/>
      <c r="Z90" s="93"/>
      <c r="AA90" s="93"/>
      <c r="AB90" s="93"/>
      <c r="AC90" s="93"/>
    </row>
    <row r="91" spans="1:29" s="56" customFormat="1" ht="13.5" customHeight="1">
      <c r="A91" s="49"/>
      <c r="B91" s="199">
        <v>8</v>
      </c>
      <c r="C91" s="201" t="str">
        <f>IF(B91="","",VLOOKUP(B91,ﾃﾞｰﾀ!$A$5:$D$36,2,FALSE))</f>
        <v>向井</v>
      </c>
      <c r="D91" s="48"/>
      <c r="E91" s="199">
        <v>32</v>
      </c>
      <c r="F91" s="195" t="str">
        <f>IF(E91="","",VLOOKUP(E91,ﾃﾞｰﾀ!$A$5:$D$36,2,FALSE))</f>
        <v>池田</v>
      </c>
      <c r="G91" s="195" t="str">
        <f>IF(E91="","",VLOOKUP(E91,ﾃﾞｰﾀ!$A$5:$D$36,3,FALSE))</f>
        <v>慎一</v>
      </c>
      <c r="H91" s="195"/>
      <c r="I91" s="196" t="str">
        <f>IF(E91="","",VLOOKUP(E91,ﾃﾞｰﾀ!$A$5:$D$36,4,FALSE))</f>
        <v>(佐・太閤TC）</v>
      </c>
      <c r="J91" s="196"/>
      <c r="K91" s="196"/>
      <c r="L91" s="196"/>
      <c r="M91" s="112"/>
      <c r="N91" s="197">
        <v>82</v>
      </c>
      <c r="O91" s="173"/>
      <c r="P91" s="181">
        <v>10</v>
      </c>
      <c r="Q91" s="180" t="str">
        <f>IF(P91="","",VLOOKUP(P91,ﾃﾞｰﾀ!$A$5:$D$36,2,FALSE))</f>
        <v>岡本</v>
      </c>
      <c r="R91" s="39"/>
      <c r="S91" s="39"/>
      <c r="T91" s="39"/>
      <c r="U91" s="96"/>
      <c r="V91" s="96"/>
      <c r="W91" s="96"/>
      <c r="X91" s="96"/>
      <c r="Y91" s="93"/>
      <c r="Z91" s="93"/>
      <c r="AA91" s="93"/>
      <c r="AB91" s="93"/>
      <c r="AC91" s="93"/>
    </row>
    <row r="92" spans="2:29" s="56" customFormat="1" ht="12">
      <c r="B92" s="200"/>
      <c r="C92" s="202"/>
      <c r="D92" s="59"/>
      <c r="E92" s="199"/>
      <c r="F92" s="195"/>
      <c r="G92" s="195"/>
      <c r="H92" s="195"/>
      <c r="I92" s="196"/>
      <c r="J92" s="196"/>
      <c r="K92" s="196"/>
      <c r="L92" s="196"/>
      <c r="M92" s="39"/>
      <c r="N92" s="44"/>
      <c r="O92" s="113"/>
      <c r="P92" s="182"/>
      <c r="Q92" s="200"/>
      <c r="U92" s="64"/>
      <c r="V92" s="64"/>
      <c r="W92" s="64"/>
      <c r="X92" s="64"/>
      <c r="Y92" s="64"/>
      <c r="Z92" s="64"/>
      <c r="AA92" s="64"/>
      <c r="AB92" s="64"/>
      <c r="AC92" s="64"/>
    </row>
    <row r="93" spans="2:29" s="56" customFormat="1" ht="13.5" customHeight="1">
      <c r="B93" s="191">
        <v>84</v>
      </c>
      <c r="C93" s="192"/>
      <c r="D93" s="59"/>
      <c r="E93" s="199">
        <v>19</v>
      </c>
      <c r="F93" s="195" t="str">
        <f>IF(E93="","",VLOOKUP(E93,ﾃﾞｰﾀ!$A$5:$D$36,2,FALSE))</f>
        <v>島尻</v>
      </c>
      <c r="G93" s="195" t="str">
        <f>IF(E93="","",VLOOKUP(E93,ﾃﾞｰﾀ!$A$5:$D$36,3,FALSE))</f>
        <v>哲至</v>
      </c>
      <c r="H93" s="195"/>
      <c r="I93" s="196" t="str">
        <f>IF(E93="","",VLOOKUP(E93,ﾃﾞｰﾀ!$A$5:$D$36,4,FALSE))</f>
        <v>(沖･美東中)</v>
      </c>
      <c r="J93" s="196"/>
      <c r="K93" s="196"/>
      <c r="L93" s="196"/>
      <c r="M93" s="110"/>
      <c r="N93" s="197">
        <v>19</v>
      </c>
      <c r="O93" s="173" t="str">
        <f>IF(N93="","",VLOOKUP(N93,ﾃﾞｰﾀ!$A$5:$D$36,2,FALSE))</f>
        <v>島尻</v>
      </c>
      <c r="P93" s="193" t="s">
        <v>898</v>
      </c>
      <c r="Q93" s="194"/>
      <c r="U93" s="64"/>
      <c r="V93" s="64"/>
      <c r="W93" s="64"/>
      <c r="X93" s="64"/>
      <c r="Y93" s="64"/>
      <c r="Z93" s="64"/>
      <c r="AA93" s="64"/>
      <c r="AB93" s="64"/>
      <c r="AC93" s="64"/>
    </row>
    <row r="94" spans="3:29" s="56" customFormat="1" ht="12">
      <c r="C94" s="105"/>
      <c r="D94" s="104"/>
      <c r="E94" s="199"/>
      <c r="F94" s="195"/>
      <c r="G94" s="195"/>
      <c r="H94" s="195"/>
      <c r="I94" s="196"/>
      <c r="J94" s="196"/>
      <c r="K94" s="196"/>
      <c r="L94" s="196"/>
      <c r="M94" s="114"/>
      <c r="N94" s="198"/>
      <c r="O94" s="174"/>
      <c r="P94" s="48"/>
      <c r="Q94" s="39"/>
      <c r="U94" s="64"/>
      <c r="V94" s="64"/>
      <c r="W94" s="64"/>
      <c r="X94" s="64"/>
      <c r="Y94" s="64"/>
      <c r="Z94" s="64"/>
      <c r="AA94" s="64"/>
      <c r="AB94" s="64"/>
      <c r="AC94" s="64"/>
    </row>
    <row r="95" spans="5:29" s="56" customFormat="1" ht="12">
      <c r="E95" s="199">
        <v>8</v>
      </c>
      <c r="F95" s="195" t="str">
        <f>IF(E95="","",VLOOKUP(E95,ﾃﾞｰﾀ!$A$5:$D$36,2,FALSE))</f>
        <v>向井</v>
      </c>
      <c r="G95" s="195" t="str">
        <f>IF(E95="","",VLOOKUP(E95,ﾃﾞｰﾀ!$A$5:$D$36,3,FALSE))</f>
        <v>涼介</v>
      </c>
      <c r="H95" s="195"/>
      <c r="I95" s="196" t="str">
        <f>IF(E95="","",VLOOKUP(E95,ﾃﾞｰﾀ!$A$5:$D$36,4,FALSE))</f>
        <v>(大・LOB．TA）</v>
      </c>
      <c r="J95" s="196"/>
      <c r="K95" s="196"/>
      <c r="L95" s="196"/>
      <c r="M95" s="112"/>
      <c r="N95" s="197">
        <v>86</v>
      </c>
      <c r="O95" s="197"/>
      <c r="P95" s="39"/>
      <c r="Q95" s="39"/>
      <c r="U95" s="64"/>
      <c r="V95" s="64"/>
      <c r="W95" s="64"/>
      <c r="X95" s="64"/>
      <c r="Y95" s="64"/>
      <c r="Z95" s="64"/>
      <c r="AA95" s="64"/>
      <c r="AB95" s="64"/>
      <c r="AC95" s="64"/>
    </row>
    <row r="96" spans="5:29" s="43" customFormat="1" ht="12">
      <c r="E96" s="199"/>
      <c r="F96" s="195"/>
      <c r="G96" s="195"/>
      <c r="H96" s="195"/>
      <c r="I96" s="196"/>
      <c r="J96" s="196"/>
      <c r="K96" s="196"/>
      <c r="L96" s="196"/>
      <c r="M96" s="39"/>
      <c r="N96" s="40"/>
      <c r="O96" s="40"/>
      <c r="P96" s="39"/>
      <c r="Q96" s="39"/>
      <c r="U96" s="92"/>
      <c r="V96" s="92"/>
      <c r="W96" s="92"/>
      <c r="X96" s="92"/>
      <c r="Y96" s="92"/>
      <c r="Z96" s="92"/>
      <c r="AA96" s="92"/>
      <c r="AB96" s="92"/>
      <c r="AC96" s="92"/>
    </row>
    <row r="97" spans="5:29" s="43" customFormat="1" ht="12">
      <c r="E97" s="52"/>
      <c r="F97" s="53"/>
      <c r="G97" s="53"/>
      <c r="H97" s="53"/>
      <c r="I97" s="71"/>
      <c r="J97" s="71"/>
      <c r="K97" s="71"/>
      <c r="L97" s="71"/>
      <c r="M97" s="39"/>
      <c r="N97" s="40"/>
      <c r="O97" s="40"/>
      <c r="P97" s="39"/>
      <c r="Q97" s="39"/>
      <c r="U97" s="92"/>
      <c r="V97" s="92"/>
      <c r="W97" s="92"/>
      <c r="X97" s="92"/>
      <c r="Y97" s="92"/>
      <c r="Z97" s="92"/>
      <c r="AA97" s="92"/>
      <c r="AB97" s="92"/>
      <c r="AC97" s="92"/>
    </row>
    <row r="98" spans="5:29" s="43" customFormat="1" ht="12">
      <c r="E98" s="52"/>
      <c r="F98" s="53"/>
      <c r="G98" s="53"/>
      <c r="H98" s="53"/>
      <c r="I98" s="71"/>
      <c r="J98" s="71"/>
      <c r="K98" s="71"/>
      <c r="L98" s="71"/>
      <c r="M98" s="39"/>
      <c r="N98" s="40"/>
      <c r="O98" s="40"/>
      <c r="P98" s="39"/>
      <c r="Q98" s="39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ht="20.25" customHeight="1">
      <c r="A99" s="81" t="s">
        <v>78</v>
      </c>
      <c r="C99" s="38"/>
      <c r="D99" s="38"/>
      <c r="E99" s="38"/>
      <c r="F99" s="38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73"/>
      <c r="V99" s="73"/>
      <c r="W99" s="73"/>
      <c r="X99" s="73"/>
      <c r="Y99" s="91"/>
      <c r="Z99" s="91"/>
      <c r="AA99" s="91"/>
      <c r="AB99" s="91"/>
      <c r="AC99" s="91"/>
    </row>
    <row r="100" spans="1:29" ht="7.5" customHeight="1">
      <c r="A100" s="37"/>
      <c r="C100" s="38"/>
      <c r="D100" s="38"/>
      <c r="E100" s="38"/>
      <c r="F100" s="38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73"/>
      <c r="V100" s="73"/>
      <c r="W100" s="73"/>
      <c r="X100" s="73"/>
      <c r="Y100" s="91"/>
      <c r="Z100" s="91"/>
      <c r="AA100" s="91"/>
      <c r="AB100" s="91"/>
      <c r="AC100" s="91"/>
    </row>
    <row r="101" spans="1:29" ht="17.25" customHeight="1">
      <c r="A101" s="37"/>
      <c r="B101" s="82" t="s">
        <v>23</v>
      </c>
      <c r="C101" s="38"/>
      <c r="D101" s="38"/>
      <c r="E101" s="38"/>
      <c r="F101" s="38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73"/>
      <c r="V101" s="73"/>
      <c r="W101" s="73"/>
      <c r="X101" s="73"/>
      <c r="Y101" s="91"/>
      <c r="Z101" s="91"/>
      <c r="AA101" s="91"/>
      <c r="AB101" s="91"/>
      <c r="AC101" s="91"/>
    </row>
    <row r="102" spans="1:29" s="79" customFormat="1" ht="13.5">
      <c r="A102" s="203">
        <f>IF('14才男女D'!J13="","",IF('14才男女D'!J13='14才男女D'!H9,'14才男女D'!H17,IF('14才男女D'!J13='14才男女D'!H17,'14才男女D'!H9)))</f>
        <v>4</v>
      </c>
      <c r="B102" s="75" t="str">
        <f>IF(A102="","",VLOOKUP(A102,ﾃﾞｰﾀ!$Y$41:$AB$56,2,FALSE))</f>
        <v>向井</v>
      </c>
      <c r="C102" s="75" t="str">
        <f>IF(A102="","",VLOOKUP(A102,ﾃﾞｰﾀ!$Y$41:$AB$56,3,FALSE))</f>
        <v>涼介</v>
      </c>
      <c r="D102" s="204" t="str">
        <f>IF(A102="","",VLOOKUP(A102,ﾃﾞｰﾀ!$Y$41:$AB$56,4,FALSE))</f>
        <v>(大・LOB TA）</v>
      </c>
      <c r="E102" s="204" t="e">
        <f>IF(C102="","",VLOOKUP(C102,ﾃﾞｰﾀ!$Y$41:$AA$56,3,FALSE))</f>
        <v>#N/A</v>
      </c>
      <c r="F102" s="204" t="e">
        <f>IF(D102="","",VLOOKUP(D102,ﾃﾞｰﾀ!$Y$41:$AA$56,3,FALSE))</f>
        <v>#N/A</v>
      </c>
      <c r="G102" s="110"/>
      <c r="H102" s="197">
        <v>4</v>
      </c>
      <c r="I102" s="47" t="str">
        <f>IF(H102="","",VLOOKUP(H102,ﾃﾞｰﾀ!$Y$41:$AB$56,2,FALSE))</f>
        <v>向井</v>
      </c>
      <c r="J102" s="7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73"/>
      <c r="V102" s="73"/>
      <c r="W102" s="73"/>
      <c r="X102" s="73"/>
      <c r="Y102" s="91"/>
      <c r="Z102" s="91"/>
      <c r="AA102" s="91"/>
      <c r="AB102" s="91"/>
      <c r="AC102" s="91"/>
    </row>
    <row r="103" spans="1:29" s="79" customFormat="1" ht="13.5">
      <c r="A103" s="203"/>
      <c r="B103" s="75" t="str">
        <f>IF(A102="","",VLOOKUP(A102,ﾃﾞｰﾀ!$AC$41:$AF$56,2,FALSE))</f>
        <v>佐伯</v>
      </c>
      <c r="C103" s="75" t="str">
        <f>IF(A102="","",VLOOKUP(A102,ﾃﾞｰﾀ!$AC$41:$AF$56,3,FALSE))</f>
        <v>卓郎</v>
      </c>
      <c r="D103" s="204" t="str">
        <f>IF(A102="","",VLOOKUP(A102,ﾃﾞｰﾀ!$AC$41:$AF$56,4,FALSE))</f>
        <v>(大・LOB.TA）</v>
      </c>
      <c r="E103" s="204" t="e">
        <f>IF(C102="","",VLOOKUP(C102,ﾃﾞｰﾀ!$AC$41:$AF$56,3,FALSE))</f>
        <v>#N/A</v>
      </c>
      <c r="F103" s="204" t="e">
        <f>IF(D102="","",VLOOKUP(D102,ﾃﾞｰﾀ!$AC$41:$AF$56,3,FALSE))</f>
        <v>#N/A</v>
      </c>
      <c r="G103" s="114"/>
      <c r="H103" s="198"/>
      <c r="I103" s="119" t="str">
        <f>IF(H102="","",VLOOKUP(H102,ﾃﾞｰﾀ!$AC$41:$AF$56,2,FALSE))</f>
        <v>佐伯</v>
      </c>
      <c r="J103" s="7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73"/>
      <c r="V103" s="73"/>
      <c r="W103" s="73"/>
      <c r="X103" s="73"/>
      <c r="Y103" s="91"/>
      <c r="Z103" s="91"/>
      <c r="AA103" s="91"/>
      <c r="AB103" s="91"/>
      <c r="AC103" s="91"/>
    </row>
    <row r="104" spans="1:29" s="79" customFormat="1" ht="13.5">
      <c r="A104" s="203">
        <f>IF('14才男女D'!L13="","",IF('14才男女D'!L13='14才男女D'!N9,'14才男女D'!N17,IF('14才男女D'!L13='14才男女D'!N17,'14才男女D'!N9)))</f>
        <v>16</v>
      </c>
      <c r="B104" s="75" t="str">
        <f>IF(A104="","",VLOOKUP(A104,ﾃﾞｰﾀ!$Y$41:$AB$56,2,FALSE))</f>
        <v>岩倉</v>
      </c>
      <c r="C104" s="75" t="str">
        <f>IF(A104="","",VLOOKUP(A104,ﾃﾞｰﾀ!$Y$41:$AB$56,3,FALSE))</f>
        <v>一樹</v>
      </c>
      <c r="D104" s="204" t="str">
        <f>IF(A104="","",VLOOKUP(A104,ﾃﾞｰﾀ!$Y$41:$AB$56,4,FALSE))</f>
        <v>(福・九州国際TC）</v>
      </c>
      <c r="E104" s="204" t="e">
        <f>IF(C104="","",VLOOKUP(C104,ﾃﾞｰﾀ!$Y$41:$AA$56,3,FALSE))</f>
        <v>#N/A</v>
      </c>
      <c r="F104" s="204" t="e">
        <f>IF(D104="","",VLOOKUP(D104,ﾃﾞｰﾀ!$Y$41:$AA$56,3,FALSE))</f>
        <v>#N/A</v>
      </c>
      <c r="G104" s="112"/>
      <c r="H104" s="189">
        <v>83</v>
      </c>
      <c r="I104" s="190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73"/>
      <c r="V104" s="73"/>
      <c r="W104" s="73"/>
      <c r="X104" s="73"/>
      <c r="Y104" s="91"/>
      <c r="Z104" s="91"/>
      <c r="AA104" s="91"/>
      <c r="AB104" s="91"/>
      <c r="AC104" s="91"/>
    </row>
    <row r="105" spans="1:29" s="79" customFormat="1" ht="13.5">
      <c r="A105" s="203"/>
      <c r="B105" s="75" t="str">
        <f>IF(A104="","",VLOOKUP(A104,ﾃﾞｰﾀ!$AC$41:$AF$56,2,FALSE))</f>
        <v>馬場</v>
      </c>
      <c r="C105" s="75" t="str">
        <f>IF(A104="","",VLOOKUP(A104,ﾃﾞｰﾀ!$AC$41:$AF$56,3,FALSE))</f>
        <v>英旭</v>
      </c>
      <c r="D105" s="204" t="str">
        <f>IF(A104="","",VLOOKUP(A104,ﾃﾞｰﾀ!$AC$41:$AF$56,4,FALSE))</f>
        <v>(福・中央ｲﾝﾄﾞｱ）</v>
      </c>
      <c r="E105" s="204" t="e">
        <f>IF(C104="","",VLOOKUP(C104,ﾃﾞｰﾀ!$AC$41:$AF$56,3,FALSE))</f>
        <v>#N/A</v>
      </c>
      <c r="F105" s="204" t="e">
        <f>IF(D104="","",VLOOKUP(D104,ﾃﾞｰﾀ!$AC$41:$AF$56,3,FALSE))</f>
        <v>#N/A</v>
      </c>
      <c r="G105" s="39"/>
      <c r="H105" s="40"/>
      <c r="I105" s="40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73"/>
      <c r="V105" s="73"/>
      <c r="W105" s="73"/>
      <c r="X105" s="73"/>
      <c r="Y105" s="91"/>
      <c r="Z105" s="91"/>
      <c r="AA105" s="91"/>
      <c r="AB105" s="91"/>
      <c r="AC105" s="91"/>
    </row>
    <row r="106" ht="18.75" customHeight="1"/>
    <row r="107" ht="18.75" customHeight="1"/>
    <row r="108" spans="1:29" ht="20.25" customHeight="1">
      <c r="A108" s="81" t="s">
        <v>79</v>
      </c>
      <c r="C108" s="38"/>
      <c r="D108" s="38"/>
      <c r="E108" s="38"/>
      <c r="F108" s="3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73"/>
      <c r="V108" s="73"/>
      <c r="W108" s="73"/>
      <c r="X108" s="73"/>
      <c r="Y108" s="91"/>
      <c r="Z108" s="91"/>
      <c r="AA108" s="91"/>
      <c r="AB108" s="91"/>
      <c r="AC108" s="91"/>
    </row>
    <row r="109" spans="1:29" ht="17.25" customHeight="1">
      <c r="A109" s="37"/>
      <c r="C109" s="38"/>
      <c r="D109" s="38"/>
      <c r="E109" s="38"/>
      <c r="F109" s="3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73"/>
      <c r="V109" s="73"/>
      <c r="W109" s="73"/>
      <c r="X109" s="73"/>
      <c r="Y109" s="91"/>
      <c r="Z109" s="91"/>
      <c r="AA109" s="91"/>
      <c r="AB109" s="91"/>
      <c r="AC109" s="91"/>
    </row>
    <row r="110" spans="1:29" ht="17.25" customHeight="1">
      <c r="A110" s="37"/>
      <c r="B110" s="82" t="s">
        <v>23</v>
      </c>
      <c r="C110" s="38"/>
      <c r="D110" s="38"/>
      <c r="E110" s="38"/>
      <c r="F110" s="3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73"/>
      <c r="V110" s="73"/>
      <c r="W110" s="73"/>
      <c r="X110" s="73"/>
      <c r="Y110" s="91"/>
      <c r="Z110" s="91"/>
      <c r="AA110" s="91"/>
      <c r="AB110" s="91"/>
      <c r="AC110" s="91"/>
    </row>
    <row r="111" spans="1:29" s="79" customFormat="1" ht="12" customHeight="1">
      <c r="A111" s="203">
        <f>IF('14才GS'!N20="","",IF('14才GS'!N20='14才GS'!L12,'14才GS'!L28,IF('14才GS'!N20='14才GS'!L28,'14才GS'!L12)))</f>
        <v>1</v>
      </c>
      <c r="B111" s="204" t="str">
        <f>IF(A111="","",VLOOKUP(A111,ﾃﾞｰﾀ!$M$5:ﾃﾞｰﾀ!$P36,2,FALSE))</f>
        <v>浜田</v>
      </c>
      <c r="C111" s="204" t="str">
        <f>IF(A111="","",VLOOKUP(A111,ﾃﾞｰﾀ!$M$5:$P$36,3,FALSE))</f>
        <v>美輝</v>
      </c>
      <c r="D111" s="204" t="str">
        <f>IF(A111="","",VLOOKUP(A111,ﾃﾞｰﾀ!$M$5:$P$36,4,FALSE))</f>
        <v>(福・北九州ｳｴｽﾄ）</v>
      </c>
      <c r="E111" s="204" t="e">
        <f>IF(C111="","",VLOOKUP(C111,ﾃﾞｰﾀ!$M$5:ﾃﾞｰﾀ!#REF!,3,FALSE))</f>
        <v>#REF!</v>
      </c>
      <c r="F111" s="204" t="e">
        <f>IF(D111="","",VLOOKUP(D111,ﾃﾞｰﾀ!$M$5:ﾃﾞｰﾀ!#REF!,3,FALSE))</f>
        <v>#REF!</v>
      </c>
      <c r="G111" s="110"/>
      <c r="H111" s="197">
        <v>1</v>
      </c>
      <c r="I111" s="197" t="str">
        <f>IF(H111="","",VLOOKUP(H111,ﾃﾞｰﾀ!$M$5:$P$36,2,FALSE))</f>
        <v>浜田</v>
      </c>
      <c r="J111" s="7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73"/>
      <c r="V111" s="73"/>
      <c r="W111" s="73"/>
      <c r="X111" s="73"/>
      <c r="Y111" s="91"/>
      <c r="Z111" s="91"/>
      <c r="AA111" s="91"/>
      <c r="AB111" s="91"/>
      <c r="AC111" s="91"/>
    </row>
    <row r="112" spans="1:29" s="79" customFormat="1" ht="12" customHeight="1">
      <c r="A112" s="203"/>
      <c r="B112" s="204">
        <f>IF(A112="","",VLOOKUP(A112,ﾃﾞｰﾀ!$M$5:ﾃﾞｰﾀ!#REF!,2,FALSE))</f>
      </c>
      <c r="C112" s="204">
        <f>IF(B112="","",VLOOKUP(B112,ﾃﾞｰﾀ!$M$5:ﾃﾞｰﾀ!#REF!,2,FALSE))</f>
      </c>
      <c r="D112" s="204">
        <f>IF(C112="","",VLOOKUP(C112,ﾃﾞｰﾀ!$M$5:ﾃﾞｰﾀ!#REF!,2,FALSE))</f>
      </c>
      <c r="E112" s="204">
        <f>IF(D112="","",VLOOKUP(D112,ﾃﾞｰﾀ!$M$5:ﾃﾞｰﾀ!#REF!,2,FALSE))</f>
      </c>
      <c r="F112" s="204">
        <f>IF(E112="","",VLOOKUP(E112,ﾃﾞｰﾀ!$M$5:ﾃﾞｰﾀ!#REF!,2,FALSE))</f>
      </c>
      <c r="G112" s="114"/>
      <c r="H112" s="198"/>
      <c r="I112" s="198"/>
      <c r="J112" s="7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73"/>
      <c r="V112" s="73"/>
      <c r="W112" s="73"/>
      <c r="X112" s="73"/>
      <c r="Y112" s="91"/>
      <c r="Z112" s="91"/>
      <c r="AA112" s="91"/>
      <c r="AB112" s="91"/>
      <c r="AC112" s="91"/>
    </row>
    <row r="113" spans="1:29" s="79" customFormat="1" ht="12" customHeight="1">
      <c r="A113" s="203">
        <f>IF('14才GS'!N52="","",IF('14才GS'!N52='14才GS'!L44,'14才GS'!L60,IF('14才GS'!N52='14才GS'!L60,'14才GS'!L44)))</f>
        <v>24</v>
      </c>
      <c r="B113" s="204" t="str">
        <f>IF(A113="","",VLOOKUP(A113,ﾃﾞｰﾀ!$M$5:ﾃﾞｰﾀ!$P38,2,FALSE))</f>
        <v>大石</v>
      </c>
      <c r="C113" s="204" t="str">
        <f>IF(A113="","",VLOOKUP(A113,ﾃﾞｰﾀ!$M$5:$P$36,3,FALSE))</f>
        <v>加奈子</v>
      </c>
      <c r="D113" s="204" t="str">
        <f>IF(A113="","",VLOOKUP(A113,ﾃﾞｰﾀ!$M$5:$P$36,4,FALSE))</f>
        <v>(福･筑陽学園中)</v>
      </c>
      <c r="E113" s="204" t="e">
        <f>IF(C113="","",VLOOKUP(C113,ﾃﾞｰﾀ!$M$5:ﾃﾞｰﾀ!#REF!,3,FALSE))</f>
        <v>#REF!</v>
      </c>
      <c r="F113" s="204" t="e">
        <f>IF(D113="","",VLOOKUP(D113,ﾃﾞｰﾀ!$M$5:ﾃﾞｰﾀ!#REF!,3,FALSE))</f>
        <v>#REF!</v>
      </c>
      <c r="G113" s="112"/>
      <c r="H113" s="189">
        <v>86</v>
      </c>
      <c r="I113" s="190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73"/>
      <c r="V113" s="73"/>
      <c r="W113" s="73"/>
      <c r="X113" s="73"/>
      <c r="Y113" s="91"/>
      <c r="Z113" s="91"/>
      <c r="AA113" s="91"/>
      <c r="AB113" s="91"/>
      <c r="AC113" s="91"/>
    </row>
    <row r="114" spans="1:29" s="79" customFormat="1" ht="12" customHeight="1">
      <c r="A114" s="203"/>
      <c r="B114" s="204">
        <f>IF(A114="","",VLOOKUP(A114,ﾃﾞｰﾀ!$M$5:ﾃﾞｰﾀ!#REF!,2,FALSE))</f>
      </c>
      <c r="C114" s="204">
        <f>IF(B114="","",VLOOKUP(B114,ﾃﾞｰﾀ!$M$5:ﾃﾞｰﾀ!#REF!,2,FALSE))</f>
      </c>
      <c r="D114" s="204">
        <f>IF(C114="","",VLOOKUP(C114,ﾃﾞｰﾀ!$M$5:ﾃﾞｰﾀ!#REF!,2,FALSE))</f>
      </c>
      <c r="E114" s="204">
        <f>IF(D114="","",VLOOKUP(D114,ﾃﾞｰﾀ!$M$5:ﾃﾞｰﾀ!#REF!,2,FALSE))</f>
      </c>
      <c r="F114" s="204">
        <f>IF(E114="","",VLOOKUP(E114,ﾃﾞｰﾀ!$M$5:ﾃﾞｰﾀ!#REF!,2,FALSE))</f>
      </c>
      <c r="G114" s="39"/>
      <c r="H114" s="40"/>
      <c r="I114" s="40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73"/>
      <c r="V114" s="73"/>
      <c r="W114" s="73"/>
      <c r="X114" s="73"/>
      <c r="Y114" s="91"/>
      <c r="Z114" s="91"/>
      <c r="AA114" s="91"/>
      <c r="AB114" s="91"/>
      <c r="AC114" s="91"/>
    </row>
    <row r="115" spans="1:29" s="79" customFormat="1" ht="18" customHeight="1">
      <c r="A115" s="78"/>
      <c r="B115" s="75"/>
      <c r="C115" s="75"/>
      <c r="D115" s="75"/>
      <c r="E115" s="75"/>
      <c r="F115" s="75"/>
      <c r="G115" s="39"/>
      <c r="H115" s="40"/>
      <c r="I115" s="40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73"/>
      <c r="V115" s="73"/>
      <c r="W115" s="73"/>
      <c r="X115" s="73"/>
      <c r="Y115" s="91"/>
      <c r="Z115" s="91"/>
      <c r="AA115" s="91"/>
      <c r="AB115" s="91"/>
      <c r="AC115" s="91"/>
    </row>
    <row r="116" spans="1:29" s="56" customFormat="1" ht="12" customHeight="1">
      <c r="A116" s="49"/>
      <c r="B116" s="82" t="s">
        <v>22</v>
      </c>
      <c r="C116" s="50"/>
      <c r="D116" s="50"/>
      <c r="E116" s="50"/>
      <c r="F116" s="50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96"/>
      <c r="V116" s="96"/>
      <c r="W116" s="96"/>
      <c r="X116" s="96"/>
      <c r="Y116" s="93"/>
      <c r="Z116" s="93"/>
      <c r="AA116" s="93"/>
      <c r="AB116" s="93"/>
      <c r="AC116" s="93"/>
    </row>
    <row r="117" spans="1:29" s="56" customFormat="1" ht="12" customHeight="1">
      <c r="A117" s="49"/>
      <c r="B117" s="50"/>
      <c r="C117" s="50"/>
      <c r="D117" s="39"/>
      <c r="E117" s="199">
        <v>9</v>
      </c>
      <c r="F117" s="195" t="str">
        <f>IF(E117="","",VLOOKUP(E117,ﾃﾞｰﾀ!$M$5:$P$36,2,FALSE))</f>
        <v>森永</v>
      </c>
      <c r="G117" s="195" t="str">
        <f>IF(E117="","",VLOOKUP(E117,ﾃﾞｰﾀ!$M$5:$P$36,3,FALSE))</f>
        <v>聡子</v>
      </c>
      <c r="H117" s="195" t="e">
        <f>IF(G117="","",VLOOKUP(G117,ﾃﾞｰﾀ!$M$5:ﾃﾞｰﾀ!#REF!,2,FALSE))</f>
        <v>#REF!</v>
      </c>
      <c r="I117" s="196" t="str">
        <f>IF(E117="","",VLOOKUP(E117,ﾃﾞｰﾀ!$M$5:$P$36,4,FALSE))</f>
        <v>(福・北九州ｳｴｽﾄ）</v>
      </c>
      <c r="J117" s="196" t="e">
        <f>IF(I117="","",VLOOKUP(I117,ﾃﾞｰﾀ!$M$5:ﾃﾞｰﾀ!#REF!,2,FALSE))</f>
        <v>#REF!</v>
      </c>
      <c r="K117" s="196" t="e">
        <f>IF(I117="","",VLOOKUP(I117,ﾃﾞｰﾀ!$M$5:ﾃﾞｰﾀ!#REF!,3,FALSE))</f>
        <v>#REF!</v>
      </c>
      <c r="L117" s="196" t="e">
        <f>IF(K117="","",VLOOKUP(K117,ﾃﾞｰﾀ!$M$5:ﾃﾞｰﾀ!#REF!,2,FALSE))</f>
        <v>#REF!</v>
      </c>
      <c r="M117" s="110"/>
      <c r="N117" s="197">
        <v>9</v>
      </c>
      <c r="O117" s="197" t="str">
        <f>IF(N117="","",VLOOKUP(N117,ﾃﾞｰﾀ!$M$5:$P$36,2,FALSE))</f>
        <v>森永</v>
      </c>
      <c r="P117" s="48"/>
      <c r="Q117" s="39"/>
      <c r="R117" s="39"/>
      <c r="S117" s="39"/>
      <c r="T117" s="39"/>
      <c r="U117" s="96"/>
      <c r="V117" s="96"/>
      <c r="W117" s="96"/>
      <c r="X117" s="96"/>
      <c r="Y117" s="93"/>
      <c r="Z117" s="93"/>
      <c r="AA117" s="93"/>
      <c r="AB117" s="93"/>
      <c r="AC117" s="93"/>
    </row>
    <row r="118" spans="1:29" s="56" customFormat="1" ht="12" customHeight="1">
      <c r="A118" s="49"/>
      <c r="B118" s="50"/>
      <c r="C118" s="50"/>
      <c r="D118" s="110"/>
      <c r="E118" s="199"/>
      <c r="F118" s="195">
        <f>IF(E118="","",VLOOKUP(E118,ﾃﾞｰﾀ!$M$5:ﾃﾞｰﾀ!#REF!,2,FALSE))</f>
      </c>
      <c r="G118" s="195">
        <f>IF(F118="","",VLOOKUP(F118,ﾃﾞｰﾀ!$M$5:ﾃﾞｰﾀ!#REF!,2,FALSE))</f>
      </c>
      <c r="H118" s="195">
        <f>IF(G118="","",VLOOKUP(G118,ﾃﾞｰﾀ!$M$5:ﾃﾞｰﾀ!#REF!,2,FALSE))</f>
      </c>
      <c r="I118" s="196">
        <f>IF(H118="","",VLOOKUP(H118,ﾃﾞｰﾀ!$M$5:ﾃﾞｰﾀ!#REF!,2,FALSE))</f>
      </c>
      <c r="J118" s="196">
        <f>IF(I118="","",VLOOKUP(I118,ﾃﾞｰﾀ!$M$5:ﾃﾞｰﾀ!#REF!,2,FALSE))</f>
      </c>
      <c r="K118" s="196">
        <f>IF(J118="","",VLOOKUP(J118,ﾃﾞｰﾀ!$M$5:ﾃﾞｰﾀ!#REF!,2,FALSE))</f>
      </c>
      <c r="L118" s="196">
        <f>IF(K118="","",VLOOKUP(K118,ﾃﾞｰﾀ!$M$5:ﾃﾞｰﾀ!#REF!,2,FALSE))</f>
      </c>
      <c r="M118" s="114"/>
      <c r="N118" s="198"/>
      <c r="O118" s="198"/>
      <c r="P118" s="48"/>
      <c r="Q118" s="39"/>
      <c r="R118" s="39"/>
      <c r="S118" s="39"/>
      <c r="T118" s="39"/>
      <c r="U118" s="96"/>
      <c r="V118" s="96"/>
      <c r="W118" s="96"/>
      <c r="X118" s="96"/>
      <c r="Y118" s="93"/>
      <c r="Z118" s="93"/>
      <c r="AA118" s="93"/>
      <c r="AB118" s="93"/>
      <c r="AC118" s="93"/>
    </row>
    <row r="119" spans="1:29" s="56" customFormat="1" ht="12" customHeight="1">
      <c r="A119" s="49"/>
      <c r="B119" s="199">
        <v>19</v>
      </c>
      <c r="C119" s="201" t="str">
        <f>IF(B119="","",VLOOKUP(B119,ﾃﾞｰﾀ!$M$5:$P$36,2,FALSE))</f>
        <v>吉本</v>
      </c>
      <c r="D119" s="48"/>
      <c r="E119" s="199">
        <v>19</v>
      </c>
      <c r="F119" s="195" t="str">
        <f>IF(E119="","",VLOOKUP(E119,ﾃﾞｰﾀ!$M$5:$P$36,2,FALSE))</f>
        <v>吉本</v>
      </c>
      <c r="G119" s="195" t="str">
        <f>IF(E119="","",VLOOKUP(E119,ﾃﾞｰﾀ!$M$5:$P$36,3,FALSE))</f>
        <v>彩夏</v>
      </c>
      <c r="H119" s="195" t="e">
        <f>IF(G119="","",VLOOKUP(G119,ﾃﾞｰﾀ!$M$5:ﾃﾞｰﾀ!#REF!,2,FALSE))</f>
        <v>#REF!</v>
      </c>
      <c r="I119" s="196" t="str">
        <f>IF(E119="","",VLOOKUP(E119,ﾃﾞｰﾀ!$M$5:$P$36,4,FALSE))</f>
        <v>(福･筑陽学園中)</v>
      </c>
      <c r="J119" s="196" t="e">
        <f>IF(I119="","",VLOOKUP(I119,ﾃﾞｰﾀ!$M$5:ﾃﾞｰﾀ!#REF!,2,FALSE))</f>
        <v>#REF!</v>
      </c>
      <c r="K119" s="196" t="e">
        <f>IF(I119="","",VLOOKUP(I119,ﾃﾞｰﾀ!$M$5:ﾃﾞｰﾀ!#REF!,3,FALSE))</f>
        <v>#REF!</v>
      </c>
      <c r="L119" s="196" t="e">
        <f>IF(K119="","",VLOOKUP(K119,ﾃﾞｰﾀ!$M$5:ﾃﾞｰﾀ!#REF!,2,FALSE))</f>
        <v>#REF!</v>
      </c>
      <c r="M119" s="112"/>
      <c r="N119" s="197" t="s">
        <v>896</v>
      </c>
      <c r="O119" s="173"/>
      <c r="P119" s="181">
        <v>25</v>
      </c>
      <c r="Q119" s="180" t="str">
        <f>IF(P119="","",VLOOKUP(P119,ﾃﾞｰﾀ!$M$5:$P$36,2,FALSE))</f>
        <v>長谷川</v>
      </c>
      <c r="R119" s="39"/>
      <c r="S119" s="39"/>
      <c r="T119" s="39"/>
      <c r="U119" s="96"/>
      <c r="V119" s="96"/>
      <c r="W119" s="96"/>
      <c r="X119" s="96"/>
      <c r="Y119" s="93"/>
      <c r="Z119" s="93"/>
      <c r="AA119" s="93"/>
      <c r="AB119" s="93"/>
      <c r="AC119" s="93"/>
    </row>
    <row r="120" spans="2:29" s="56" customFormat="1" ht="12" customHeight="1">
      <c r="B120" s="200"/>
      <c r="C120" s="202"/>
      <c r="D120" s="59"/>
      <c r="E120" s="199"/>
      <c r="F120" s="195">
        <f>IF(E120="","",VLOOKUP(E120,ﾃﾞｰﾀ!$M$5:ﾃﾞｰﾀ!#REF!,2,FALSE))</f>
      </c>
      <c r="G120" s="195">
        <f>IF(F120="","",VLOOKUP(F120,ﾃﾞｰﾀ!$M$5:ﾃﾞｰﾀ!#REF!,2,FALSE))</f>
      </c>
      <c r="H120" s="195">
        <f>IF(G120="","",VLOOKUP(G120,ﾃﾞｰﾀ!$M$5:ﾃﾞｰﾀ!#REF!,2,FALSE))</f>
      </c>
      <c r="I120" s="196">
        <f>IF(H120="","",VLOOKUP(H120,ﾃﾞｰﾀ!$M$5:ﾃﾞｰﾀ!#REF!,2,FALSE))</f>
      </c>
      <c r="J120" s="196">
        <f>IF(I120="","",VLOOKUP(I120,ﾃﾞｰﾀ!$M$5:ﾃﾞｰﾀ!#REF!,2,FALSE))</f>
      </c>
      <c r="K120" s="196">
        <f>IF(J120="","",VLOOKUP(J120,ﾃﾞｰﾀ!$M$5:ﾃﾞｰﾀ!#REF!,2,FALSE))</f>
      </c>
      <c r="L120" s="196">
        <f>IF(K120="","",VLOOKUP(K120,ﾃﾞｰﾀ!$M$5:ﾃﾞｰﾀ!#REF!,2,FALSE))</f>
      </c>
      <c r="M120" s="48"/>
      <c r="N120" s="44"/>
      <c r="O120" s="113"/>
      <c r="P120" s="182"/>
      <c r="Q120" s="200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56" customFormat="1" ht="12" customHeight="1">
      <c r="B121" s="191" t="s">
        <v>889</v>
      </c>
      <c r="C121" s="192"/>
      <c r="D121" s="59"/>
      <c r="E121" s="199">
        <v>25</v>
      </c>
      <c r="F121" s="195" t="str">
        <f>IF(E121="","",VLOOKUP(E121,ﾃﾞｰﾀ!$M$5:$P$36,2,FALSE))</f>
        <v>長谷川</v>
      </c>
      <c r="G121" s="195" t="str">
        <f>IF(E121="","",VLOOKUP(E121,ﾃﾞｰﾀ!$M$5:$P$36,3,FALSE))</f>
        <v>茉美</v>
      </c>
      <c r="H121" s="195" t="e">
        <f>IF(G121="","",VLOOKUP(G121,ﾃﾞｰﾀ!$M$5:ﾃﾞｰﾀ!#REF!,2,FALSE))</f>
        <v>#REF!</v>
      </c>
      <c r="I121" s="196" t="str">
        <f>IF(E121="","",VLOOKUP(E121,ﾃﾞｰﾀ!$M$5:$P$36,4,FALSE))</f>
        <v>(熊・長嶺TC）</v>
      </c>
      <c r="J121" s="196" t="e">
        <f>IF(I121="","",VLOOKUP(I121,ﾃﾞｰﾀ!$M$5:ﾃﾞｰﾀ!#REF!,2,FALSE))</f>
        <v>#REF!</v>
      </c>
      <c r="K121" s="196" t="e">
        <f>IF(I121="","",VLOOKUP(I121,ﾃﾞｰﾀ!$M$5:ﾃﾞｰﾀ!#REF!,3,FALSE))</f>
        <v>#REF!</v>
      </c>
      <c r="L121" s="196" t="e">
        <f>IF(K121="","",VLOOKUP(K121,ﾃﾞｰﾀ!$M$5:ﾃﾞｰﾀ!#REF!,2,FALSE))</f>
        <v>#REF!</v>
      </c>
      <c r="M121" s="110"/>
      <c r="N121" s="197">
        <v>25</v>
      </c>
      <c r="O121" s="173" t="str">
        <f>IF(N121="","",VLOOKUP(N121,ﾃﾞｰﾀ!$M$5:$P$36,2,FALSE))</f>
        <v>長谷川</v>
      </c>
      <c r="P121" s="193">
        <v>81</v>
      </c>
      <c r="Q121" s="19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3:29" s="56" customFormat="1" ht="12" customHeight="1">
      <c r="C122" s="105"/>
      <c r="D122" s="104"/>
      <c r="E122" s="199"/>
      <c r="F122" s="195">
        <f>IF(E122="","",VLOOKUP(E122,ﾃﾞｰﾀ!$M$5:ﾃﾞｰﾀ!#REF!,2,FALSE))</f>
      </c>
      <c r="G122" s="195">
        <f>IF(F122="","",VLOOKUP(F122,ﾃﾞｰﾀ!$M$5:ﾃﾞｰﾀ!#REF!,2,FALSE))</f>
      </c>
      <c r="H122" s="195">
        <f>IF(G122="","",VLOOKUP(G122,ﾃﾞｰﾀ!$M$5:ﾃﾞｰﾀ!#REF!,2,FALSE))</f>
      </c>
      <c r="I122" s="196">
        <f>IF(H122="","",VLOOKUP(H122,ﾃﾞｰﾀ!$M$5:ﾃﾞｰﾀ!#REF!,2,FALSE))</f>
      </c>
      <c r="J122" s="196">
        <f>IF(I122="","",VLOOKUP(I122,ﾃﾞｰﾀ!$M$5:ﾃﾞｰﾀ!#REF!,2,FALSE))</f>
      </c>
      <c r="K122" s="196">
        <f>IF(J122="","",VLOOKUP(J122,ﾃﾞｰﾀ!$M$5:ﾃﾞｰﾀ!#REF!,2,FALSE))</f>
      </c>
      <c r="L122" s="196">
        <f>IF(K122="","",VLOOKUP(K122,ﾃﾞｰﾀ!$M$5:ﾃﾞｰﾀ!#REF!,2,FALSE))</f>
      </c>
      <c r="M122" s="114"/>
      <c r="N122" s="198"/>
      <c r="O122" s="174"/>
      <c r="P122" s="48"/>
      <c r="Q122" s="39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5:29" s="56" customFormat="1" ht="12" customHeight="1">
      <c r="E123" s="199">
        <v>8</v>
      </c>
      <c r="F123" s="195" t="str">
        <f>IF(E123="","",VLOOKUP(E123,ﾃﾞｰﾀ!$M$5:$P$36,2,FALSE))</f>
        <v>杉原</v>
      </c>
      <c r="G123" s="195" t="str">
        <f>IF(E123="","",VLOOKUP(E123,ﾃﾞｰﾀ!$M$5:$P$36,3,FALSE))</f>
        <v>里沙子</v>
      </c>
      <c r="H123" s="195" t="e">
        <f>IF(G123="","",VLOOKUP(G123,ﾃﾞｰﾀ!$M$5:ﾃﾞｰﾀ!#REF!,2,FALSE))</f>
        <v>#REF!</v>
      </c>
      <c r="I123" s="196" t="str">
        <f>IF(E123="","",VLOOKUP(E123,ﾃﾞｰﾀ!$M$5:$P$36,4,FALSE))</f>
        <v>(福・筑陽学園中）</v>
      </c>
      <c r="J123" s="196" t="e">
        <f>IF(I123="","",VLOOKUP(I123,ﾃﾞｰﾀ!$M$5:ﾃﾞｰﾀ!#REF!,2,FALSE))</f>
        <v>#REF!</v>
      </c>
      <c r="K123" s="196" t="e">
        <f>IF(I123="","",VLOOKUP(I123,ﾃﾞｰﾀ!$M$5:ﾃﾞｰﾀ!#REF!,3,FALSE))</f>
        <v>#REF!</v>
      </c>
      <c r="L123" s="196" t="e">
        <f>IF(K123="","",VLOOKUP(K123,ﾃﾞｰﾀ!$M$5:ﾃﾞｰﾀ!#REF!,2,FALSE))</f>
        <v>#REF!</v>
      </c>
      <c r="M123" s="112"/>
      <c r="N123" s="197">
        <v>83</v>
      </c>
      <c r="O123" s="197"/>
      <c r="P123" s="39"/>
      <c r="Q123" s="39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5:29" s="43" customFormat="1" ht="12" customHeight="1">
      <c r="E124" s="199"/>
      <c r="F124" s="195">
        <f>IF(E124="","",VLOOKUP(E124,ﾃﾞｰﾀ!$M$5:ﾃﾞｰﾀ!#REF!,2,FALSE))</f>
      </c>
      <c r="G124" s="195">
        <f>IF(F124="","",VLOOKUP(F124,ﾃﾞｰﾀ!$M$5:ﾃﾞｰﾀ!#REF!,2,FALSE))</f>
      </c>
      <c r="H124" s="195">
        <f>IF(G124="","",VLOOKUP(G124,ﾃﾞｰﾀ!$M$5:ﾃﾞｰﾀ!#REF!,2,FALSE))</f>
      </c>
      <c r="I124" s="196">
        <f>IF(H124="","",VLOOKUP(H124,ﾃﾞｰﾀ!$M$5:ﾃﾞｰﾀ!#REF!,2,FALSE))</f>
      </c>
      <c r="J124" s="196">
        <f>IF(I124="","",VLOOKUP(I124,ﾃﾞｰﾀ!$M$5:ﾃﾞｰﾀ!#REF!,2,FALSE))</f>
      </c>
      <c r="K124" s="196">
        <f>IF(J124="","",VLOOKUP(J124,ﾃﾞｰﾀ!$M$5:ﾃﾞｰﾀ!#REF!,2,FALSE))</f>
      </c>
      <c r="L124" s="196">
        <f>IF(K124="","",VLOOKUP(K124,ﾃﾞｰﾀ!$M$5:ﾃﾞｰﾀ!#REF!,2,FALSE))</f>
      </c>
      <c r="M124" s="39"/>
      <c r="N124" s="40"/>
      <c r="O124" s="40"/>
      <c r="P124" s="39"/>
      <c r="Q124" s="39"/>
      <c r="U124" s="92"/>
      <c r="V124" s="92"/>
      <c r="W124" s="92"/>
      <c r="X124" s="92"/>
      <c r="Y124" s="92"/>
      <c r="Z124" s="92"/>
      <c r="AA124" s="92"/>
      <c r="AB124" s="92"/>
      <c r="AC124" s="92"/>
    </row>
    <row r="125" spans="21:29" s="126" customFormat="1" ht="13.5">
      <c r="U125" s="127"/>
      <c r="V125" s="127"/>
      <c r="W125" s="127"/>
      <c r="X125" s="127"/>
      <c r="Y125" s="127"/>
      <c r="Z125" s="127"/>
      <c r="AA125" s="127"/>
      <c r="AB125" s="127"/>
      <c r="AC125" s="127"/>
    </row>
    <row r="126" spans="21:29" s="126" customFormat="1" ht="13.5">
      <c r="U126" s="127"/>
      <c r="V126" s="127"/>
      <c r="W126" s="127"/>
      <c r="X126" s="127"/>
      <c r="Y126" s="127"/>
      <c r="Z126" s="127"/>
      <c r="AA126" s="127"/>
      <c r="AB126" s="127"/>
      <c r="AC126" s="127"/>
    </row>
    <row r="127" spans="1:29" ht="20.25" customHeight="1">
      <c r="A127" s="81" t="s">
        <v>80</v>
      </c>
      <c r="C127" s="38"/>
      <c r="D127" s="38"/>
      <c r="E127" s="38"/>
      <c r="F127" s="38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73"/>
      <c r="V127" s="73"/>
      <c r="W127" s="73"/>
      <c r="X127" s="73"/>
      <c r="Y127" s="91"/>
      <c r="Z127" s="91"/>
      <c r="AA127" s="91"/>
      <c r="AB127" s="91"/>
      <c r="AC127" s="91"/>
    </row>
    <row r="128" spans="1:29" ht="12" customHeight="1">
      <c r="A128" s="37"/>
      <c r="C128" s="38"/>
      <c r="D128" s="38"/>
      <c r="E128" s="38"/>
      <c r="F128" s="38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73"/>
      <c r="V128" s="73"/>
      <c r="W128" s="73"/>
      <c r="X128" s="73"/>
      <c r="Y128" s="91"/>
      <c r="Z128" s="91"/>
      <c r="AA128" s="91"/>
      <c r="AB128" s="91"/>
      <c r="AC128" s="91"/>
    </row>
    <row r="129" spans="1:29" ht="17.25" customHeight="1">
      <c r="A129" s="37"/>
      <c r="B129" s="82" t="s">
        <v>23</v>
      </c>
      <c r="C129" s="38"/>
      <c r="D129" s="38"/>
      <c r="E129" s="38"/>
      <c r="F129" s="38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73"/>
      <c r="V129" s="73"/>
      <c r="W129" s="73"/>
      <c r="X129" s="73"/>
      <c r="Y129" s="91"/>
      <c r="Z129" s="91"/>
      <c r="AA129" s="91"/>
      <c r="AB129" s="91"/>
      <c r="AC129" s="91"/>
    </row>
    <row r="130" spans="1:29" s="79" customFormat="1" ht="17.25" customHeight="1">
      <c r="A130" s="203">
        <f>IF('14才男女D'!J38="","",IF('14才男女D'!J38='14才男女D'!H34,'14才男女D'!H42,IF('14才男女D'!J38='14才男女D'!H42,'14才男女D'!H34)))</f>
        <v>8</v>
      </c>
      <c r="B130" s="75" t="str">
        <f>IF(A130="","",VLOOKUP(A130,ﾃﾞｰﾀ!$AO$41:$AQ$56,2,FALSE))</f>
        <v>長谷川</v>
      </c>
      <c r="C130" s="75" t="str">
        <f>IF(A130="","",VLOOKUP(A130,ﾃﾞｰﾀ!$AO$41:$AQ$56,3,FALSE))</f>
        <v>茉美</v>
      </c>
      <c r="D130" s="203" t="str">
        <f>IF(A130="","",VLOOKUP(A130,ﾃﾞｰﾀ!$AO$41:$AR$56,4,FALSE))</f>
        <v>(熊・長嶺TC)</v>
      </c>
      <c r="E130" s="203" t="e">
        <f>IF(C130="","",VLOOKUP(C130,ﾃﾞｰﾀ!$AO$41:$AQ$56,3,FALSE))</f>
        <v>#N/A</v>
      </c>
      <c r="F130" s="203" t="e">
        <f>IF(D130="","",VLOOKUP(D130,ﾃﾞｰﾀ!$AO$41:$AQ$56,3,FALSE))</f>
        <v>#N/A</v>
      </c>
      <c r="G130" s="110"/>
      <c r="H130" s="197">
        <v>8</v>
      </c>
      <c r="I130" s="47" t="str">
        <f>IF(H130="","",VLOOKUP(H130,ﾃﾞｰﾀ!$AO$41:$AQ$56,2,FALSE))</f>
        <v>長谷川</v>
      </c>
      <c r="J130" s="7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73"/>
      <c r="V130" s="73"/>
      <c r="W130" s="73"/>
      <c r="X130" s="73"/>
      <c r="Y130" s="91"/>
      <c r="Z130" s="91"/>
      <c r="AA130" s="91"/>
      <c r="AB130" s="91"/>
      <c r="AC130" s="91"/>
    </row>
    <row r="131" spans="1:29" s="79" customFormat="1" ht="17.25" customHeight="1">
      <c r="A131" s="203"/>
      <c r="B131" s="75" t="str">
        <f>IF(A130="","",VLOOKUP(A130,ﾃﾞｰﾀ!$AS$41:$AV$56,2,FALSE))</f>
        <v>中村</v>
      </c>
      <c r="C131" s="75" t="str">
        <f>IF(A130="","",VLOOKUP(A130,ﾃﾞｰﾀ!$AS$41:$AV$56,3,FALSE))</f>
        <v>真由美</v>
      </c>
      <c r="D131" s="203" t="str">
        <f>IF(A130="","",VLOOKUP(A130,ﾃﾞｰﾀ!$AS$41:$AV$56,4,FALSE))</f>
        <v>(熊・長嶺TC）</v>
      </c>
      <c r="E131" s="203" t="e">
        <f>IF(C130="","",VLOOKUP(C130,ﾃﾞｰﾀ!$AS$41:$AV$56,3,FALSE))</f>
        <v>#N/A</v>
      </c>
      <c r="F131" s="203" t="e">
        <f>IF(D130="","",VLOOKUP(D130,ﾃﾞｰﾀ!$AS$41:$AV$56,3,FALSE))</f>
        <v>#N/A</v>
      </c>
      <c r="G131" s="114"/>
      <c r="H131" s="198"/>
      <c r="I131" s="119" t="str">
        <f>IF(H130="","",VLOOKUP(H130,ﾃﾞｰﾀ!$AS$41:$AV$56,2,FALSE))</f>
        <v>中村</v>
      </c>
      <c r="J131" s="7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73"/>
      <c r="V131" s="73"/>
      <c r="W131" s="73"/>
      <c r="X131" s="73"/>
      <c r="Y131" s="91"/>
      <c r="Z131" s="91"/>
      <c r="AA131" s="91"/>
      <c r="AB131" s="91"/>
      <c r="AC131" s="91"/>
    </row>
    <row r="132" spans="1:29" s="79" customFormat="1" ht="17.25" customHeight="1">
      <c r="A132" s="203">
        <f>IF('14才男女D'!L38="","",IF('14才男女D'!L38='14才男女D'!N34,'14才男女D'!N42,IF('14才男女D'!L38='14才男女D'!N42,'14才男女D'!N34)))</f>
        <v>11</v>
      </c>
      <c r="B132" s="75" t="str">
        <f>IF(A132="","",VLOOKUP(A132,ﾃﾞｰﾀ!$AO$41:$AQ$56,2,FALSE))</f>
        <v>安藤</v>
      </c>
      <c r="C132" s="75" t="str">
        <f>IF(A132="","",VLOOKUP(A132,ﾃﾞｰﾀ!$AO$41:$AQ$56,3,FALSE))</f>
        <v>瑠璃</v>
      </c>
      <c r="D132" s="203" t="str">
        <f>IF(A132="","",VLOOKUP(A132,ﾃﾞｰﾀ!$AO$41:$AR$56,4,FALSE))</f>
        <v>(鹿・白銀坂Jr）</v>
      </c>
      <c r="E132" s="203"/>
      <c r="F132" s="203"/>
      <c r="G132" s="112"/>
      <c r="H132" s="189">
        <v>86</v>
      </c>
      <c r="I132" s="190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73"/>
      <c r="V132" s="73"/>
      <c r="W132" s="73"/>
      <c r="X132" s="73"/>
      <c r="Y132" s="91"/>
      <c r="Z132" s="91"/>
      <c r="AA132" s="91"/>
      <c r="AB132" s="91"/>
      <c r="AC132" s="91"/>
    </row>
    <row r="133" spans="1:29" s="79" customFormat="1" ht="17.25" customHeight="1">
      <c r="A133" s="203"/>
      <c r="B133" s="75" t="str">
        <f>IF(A132="","",VLOOKUP(A132,ﾃﾞｰﾀ!$AS$41:$AV$56,2,FALSE))</f>
        <v>福留</v>
      </c>
      <c r="C133" s="75" t="str">
        <f>IF(A132="","",VLOOKUP(A132,ﾃﾞｰﾀ!$AS$41:$AV$56,3,FALSE))</f>
        <v>莉子</v>
      </c>
      <c r="D133" s="203" t="str">
        <f>IF(A132="","",VLOOKUP(A132,ﾃﾞｰﾀ!$AS$41:$AV$56,4,FALSE))</f>
        <v>(鹿・白銀坂Jr）</v>
      </c>
      <c r="E133" s="203" t="e">
        <f>IF(C132="","",VLOOKUP(C132,ﾃﾞｰﾀ!$AS$41:$AV$56,3,FALSE))</f>
        <v>#N/A</v>
      </c>
      <c r="F133" s="203" t="e">
        <f>IF(D132="","",VLOOKUP(D132,ﾃﾞｰﾀ!$AS$41:$AV$56,3,FALSE))</f>
        <v>#N/A</v>
      </c>
      <c r="G133" s="39"/>
      <c r="H133" s="40"/>
      <c r="I133" s="40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73"/>
      <c r="V133" s="73"/>
      <c r="W133" s="73"/>
      <c r="X133" s="73"/>
      <c r="Y133" s="91"/>
      <c r="Z133" s="91"/>
      <c r="AA133" s="91"/>
      <c r="AB133" s="91"/>
      <c r="AC133" s="91"/>
    </row>
  </sheetData>
  <mergeCells count="321">
    <mergeCell ref="D12:F12"/>
    <mergeCell ref="D13:F13"/>
    <mergeCell ref="A2:Q2"/>
    <mergeCell ref="Q119:Q120"/>
    <mergeCell ref="P119:P120"/>
    <mergeCell ref="I111:I112"/>
    <mergeCell ref="H111:H112"/>
    <mergeCell ref="G95:H96"/>
    <mergeCell ref="I91:L92"/>
    <mergeCell ref="I93:L94"/>
    <mergeCell ref="O121:O122"/>
    <mergeCell ref="N119:O119"/>
    <mergeCell ref="Q91:Q92"/>
    <mergeCell ref="N117:N118"/>
    <mergeCell ref="O117:O118"/>
    <mergeCell ref="P91:P92"/>
    <mergeCell ref="N95:O95"/>
    <mergeCell ref="P93:Q93"/>
    <mergeCell ref="I95:L96"/>
    <mergeCell ref="G91:H92"/>
    <mergeCell ref="G93:H94"/>
    <mergeCell ref="H102:H103"/>
    <mergeCell ref="N89:N90"/>
    <mergeCell ref="N93:N94"/>
    <mergeCell ref="O93:O94"/>
    <mergeCell ref="O89:O90"/>
    <mergeCell ref="N91:O91"/>
    <mergeCell ref="L28:L29"/>
    <mergeCell ref="M28:M29"/>
    <mergeCell ref="I83:I84"/>
    <mergeCell ref="H83:H84"/>
    <mergeCell ref="K64:K65"/>
    <mergeCell ref="J64:J65"/>
    <mergeCell ref="H66:H67"/>
    <mergeCell ref="I66:I67"/>
    <mergeCell ref="H58:H59"/>
    <mergeCell ref="I58:I59"/>
    <mergeCell ref="L60:L61"/>
    <mergeCell ref="M60:M61"/>
    <mergeCell ref="N54:O54"/>
    <mergeCell ref="N52:N53"/>
    <mergeCell ref="P36:P37"/>
    <mergeCell ref="H36:I36"/>
    <mergeCell ref="O52:O53"/>
    <mergeCell ref="H44:I44"/>
    <mergeCell ref="P38:Q38"/>
    <mergeCell ref="Q36:Q37"/>
    <mergeCell ref="H38:H39"/>
    <mergeCell ref="I38:I39"/>
    <mergeCell ref="I50:I51"/>
    <mergeCell ref="J32:J33"/>
    <mergeCell ref="K32:K33"/>
    <mergeCell ref="H34:H35"/>
    <mergeCell ref="I34:I35"/>
    <mergeCell ref="H32:I32"/>
    <mergeCell ref="L30:M30"/>
    <mergeCell ref="N20:N21"/>
    <mergeCell ref="O20:O21"/>
    <mergeCell ref="H10:H11"/>
    <mergeCell ref="I10:I11"/>
    <mergeCell ref="H14:H15"/>
    <mergeCell ref="I14:I15"/>
    <mergeCell ref="K16:K17"/>
    <mergeCell ref="J16:J17"/>
    <mergeCell ref="H18:H19"/>
    <mergeCell ref="H68:I68"/>
    <mergeCell ref="B44:B45"/>
    <mergeCell ref="C44:C45"/>
    <mergeCell ref="B46:B47"/>
    <mergeCell ref="C46:C47"/>
    <mergeCell ref="B48:B49"/>
    <mergeCell ref="H46:H47"/>
    <mergeCell ref="I46:I47"/>
    <mergeCell ref="H50:H51"/>
    <mergeCell ref="B62:B63"/>
    <mergeCell ref="D3:M3"/>
    <mergeCell ref="H64:I64"/>
    <mergeCell ref="H6:H7"/>
    <mergeCell ref="I6:I7"/>
    <mergeCell ref="J8:J9"/>
    <mergeCell ref="K8:K9"/>
    <mergeCell ref="L12:L13"/>
    <mergeCell ref="M12:M13"/>
    <mergeCell ref="I26:I27"/>
    <mergeCell ref="J48:J49"/>
    <mergeCell ref="O3:Q3"/>
    <mergeCell ref="J34:K34"/>
    <mergeCell ref="L14:M14"/>
    <mergeCell ref="H16:I16"/>
    <mergeCell ref="J18:K18"/>
    <mergeCell ref="H8:I8"/>
    <mergeCell ref="N22:O22"/>
    <mergeCell ref="J26:K26"/>
    <mergeCell ref="J24:J25"/>
    <mergeCell ref="K24:K25"/>
    <mergeCell ref="L62:M62"/>
    <mergeCell ref="H60:I60"/>
    <mergeCell ref="L44:L45"/>
    <mergeCell ref="M44:M45"/>
    <mergeCell ref="L46:M46"/>
    <mergeCell ref="H62:H63"/>
    <mergeCell ref="I62:I63"/>
    <mergeCell ref="K56:K57"/>
    <mergeCell ref="H48:I48"/>
    <mergeCell ref="K48:K49"/>
    <mergeCell ref="J66:K66"/>
    <mergeCell ref="J58:K58"/>
    <mergeCell ref="H56:I56"/>
    <mergeCell ref="J50:K50"/>
    <mergeCell ref="H52:I52"/>
    <mergeCell ref="H54:H55"/>
    <mergeCell ref="I54:I55"/>
    <mergeCell ref="J56:J57"/>
    <mergeCell ref="D14:F15"/>
    <mergeCell ref="A14:A15"/>
    <mergeCell ref="B16:B17"/>
    <mergeCell ref="H24:I24"/>
    <mergeCell ref="H20:I20"/>
    <mergeCell ref="B14:B15"/>
    <mergeCell ref="C14:C15"/>
    <mergeCell ref="C16:C17"/>
    <mergeCell ref="B18:B19"/>
    <mergeCell ref="C18:C19"/>
    <mergeCell ref="H26:H27"/>
    <mergeCell ref="J42:K42"/>
    <mergeCell ref="I42:I43"/>
    <mergeCell ref="H42:H43"/>
    <mergeCell ref="H28:I28"/>
    <mergeCell ref="H30:H31"/>
    <mergeCell ref="J40:J41"/>
    <mergeCell ref="K40:K41"/>
    <mergeCell ref="H40:I40"/>
    <mergeCell ref="I30:I31"/>
    <mergeCell ref="J10:K10"/>
    <mergeCell ref="H12:I12"/>
    <mergeCell ref="H22:H23"/>
    <mergeCell ref="I22:I23"/>
    <mergeCell ref="I18:I19"/>
    <mergeCell ref="A12:A13"/>
    <mergeCell ref="A6:A7"/>
    <mergeCell ref="B6:B7"/>
    <mergeCell ref="C6:C7"/>
    <mergeCell ref="B24:B25"/>
    <mergeCell ref="C24:C25"/>
    <mergeCell ref="D8:F9"/>
    <mergeCell ref="A8:A9"/>
    <mergeCell ref="B8:B9"/>
    <mergeCell ref="B10:B11"/>
    <mergeCell ref="A10:A11"/>
    <mergeCell ref="C8:C9"/>
    <mergeCell ref="C10:C11"/>
    <mergeCell ref="D10:F11"/>
    <mergeCell ref="B20:B21"/>
    <mergeCell ref="C20:C21"/>
    <mergeCell ref="B22:B23"/>
    <mergeCell ref="C22:C23"/>
    <mergeCell ref="B26:B27"/>
    <mergeCell ref="C26:C27"/>
    <mergeCell ref="D32:F33"/>
    <mergeCell ref="D34:F35"/>
    <mergeCell ref="B28:B29"/>
    <mergeCell ref="C28:C29"/>
    <mergeCell ref="B30:B31"/>
    <mergeCell ref="C30:C31"/>
    <mergeCell ref="D28:F29"/>
    <mergeCell ref="D30:F31"/>
    <mergeCell ref="B32:B33"/>
    <mergeCell ref="C32:C33"/>
    <mergeCell ref="B34:B35"/>
    <mergeCell ref="C34:C35"/>
    <mergeCell ref="B40:B41"/>
    <mergeCell ref="C40:C41"/>
    <mergeCell ref="B36:B37"/>
    <mergeCell ref="C36:C37"/>
    <mergeCell ref="B38:B39"/>
    <mergeCell ref="C38:C39"/>
    <mergeCell ref="B42:B43"/>
    <mergeCell ref="C42:C43"/>
    <mergeCell ref="D56:F57"/>
    <mergeCell ref="B50:B51"/>
    <mergeCell ref="C50:C51"/>
    <mergeCell ref="D50:F51"/>
    <mergeCell ref="B54:B55"/>
    <mergeCell ref="C48:C49"/>
    <mergeCell ref="D44:F45"/>
    <mergeCell ref="C62:C63"/>
    <mergeCell ref="C54:C55"/>
    <mergeCell ref="B56:B57"/>
    <mergeCell ref="C56:C57"/>
    <mergeCell ref="B58:B59"/>
    <mergeCell ref="C58:C59"/>
    <mergeCell ref="A24:A25"/>
    <mergeCell ref="A26:A27"/>
    <mergeCell ref="A28:A29"/>
    <mergeCell ref="A30:A31"/>
    <mergeCell ref="A16:A17"/>
    <mergeCell ref="A18:A19"/>
    <mergeCell ref="A20:A21"/>
    <mergeCell ref="A22:A23"/>
    <mergeCell ref="A36:A37"/>
    <mergeCell ref="A38:A39"/>
    <mergeCell ref="B68:B69"/>
    <mergeCell ref="C68:C69"/>
    <mergeCell ref="B64:B65"/>
    <mergeCell ref="C64:C65"/>
    <mergeCell ref="B66:B67"/>
    <mergeCell ref="C66:C67"/>
    <mergeCell ref="B60:B61"/>
    <mergeCell ref="C60:C61"/>
    <mergeCell ref="A62:A63"/>
    <mergeCell ref="A48:A49"/>
    <mergeCell ref="A50:A51"/>
    <mergeCell ref="A52:A53"/>
    <mergeCell ref="A54:A55"/>
    <mergeCell ref="A1:Q1"/>
    <mergeCell ref="A56:A57"/>
    <mergeCell ref="A58:A59"/>
    <mergeCell ref="A60:A61"/>
    <mergeCell ref="A40:A41"/>
    <mergeCell ref="A42:A43"/>
    <mergeCell ref="A44:A45"/>
    <mergeCell ref="A46:A47"/>
    <mergeCell ref="A32:A33"/>
    <mergeCell ref="A34:A35"/>
    <mergeCell ref="A64:A65"/>
    <mergeCell ref="A66:A67"/>
    <mergeCell ref="A68:A69"/>
    <mergeCell ref="A102:A103"/>
    <mergeCell ref="A83:A84"/>
    <mergeCell ref="A85:A86"/>
    <mergeCell ref="G123:H124"/>
    <mergeCell ref="I123:L124"/>
    <mergeCell ref="A111:A112"/>
    <mergeCell ref="B111:B112"/>
    <mergeCell ref="C111:C112"/>
    <mergeCell ref="C119:C120"/>
    <mergeCell ref="E121:E122"/>
    <mergeCell ref="F121:F122"/>
    <mergeCell ref="G121:H122"/>
    <mergeCell ref="I121:L122"/>
    <mergeCell ref="B83:B84"/>
    <mergeCell ref="C83:C84"/>
    <mergeCell ref="N123:O123"/>
    <mergeCell ref="B85:B86"/>
    <mergeCell ref="C85:C86"/>
    <mergeCell ref="D111:F112"/>
    <mergeCell ref="E123:E124"/>
    <mergeCell ref="E89:E90"/>
    <mergeCell ref="E91:E92"/>
    <mergeCell ref="F89:F90"/>
    <mergeCell ref="A113:A114"/>
    <mergeCell ref="B113:B114"/>
    <mergeCell ref="C113:C114"/>
    <mergeCell ref="D113:F114"/>
    <mergeCell ref="H72:I72"/>
    <mergeCell ref="H73:I73"/>
    <mergeCell ref="I89:L90"/>
    <mergeCell ref="G89:H90"/>
    <mergeCell ref="H74:I74"/>
    <mergeCell ref="H75:I75"/>
    <mergeCell ref="H85:I85"/>
    <mergeCell ref="D6:F7"/>
    <mergeCell ref="F91:F92"/>
    <mergeCell ref="F93:F94"/>
    <mergeCell ref="E93:E94"/>
    <mergeCell ref="D66:F67"/>
    <mergeCell ref="D68:F69"/>
    <mergeCell ref="D62:F63"/>
    <mergeCell ref="D64:F65"/>
    <mergeCell ref="D83:F84"/>
    <mergeCell ref="D85:F86"/>
    <mergeCell ref="D16:F17"/>
    <mergeCell ref="D58:F59"/>
    <mergeCell ref="D36:F37"/>
    <mergeCell ref="D38:F39"/>
    <mergeCell ref="D24:F25"/>
    <mergeCell ref="D26:F27"/>
    <mergeCell ref="D20:F21"/>
    <mergeCell ref="D22:F23"/>
    <mergeCell ref="D18:F19"/>
    <mergeCell ref="D60:F61"/>
    <mergeCell ref="D54:F55"/>
    <mergeCell ref="D40:F41"/>
    <mergeCell ref="D42:F43"/>
    <mergeCell ref="D46:F47"/>
    <mergeCell ref="D48:F49"/>
    <mergeCell ref="D52:F52"/>
    <mergeCell ref="D53:F53"/>
    <mergeCell ref="A104:A105"/>
    <mergeCell ref="D102:F102"/>
    <mergeCell ref="D103:F103"/>
    <mergeCell ref="D104:F104"/>
    <mergeCell ref="D105:F105"/>
    <mergeCell ref="H130:H131"/>
    <mergeCell ref="A132:A133"/>
    <mergeCell ref="D130:F130"/>
    <mergeCell ref="D131:F131"/>
    <mergeCell ref="A130:A131"/>
    <mergeCell ref="D132:F132"/>
    <mergeCell ref="D133:F133"/>
    <mergeCell ref="H132:I132"/>
    <mergeCell ref="F123:F124"/>
    <mergeCell ref="B91:B92"/>
    <mergeCell ref="C91:C92"/>
    <mergeCell ref="B119:B120"/>
    <mergeCell ref="E95:E96"/>
    <mergeCell ref="F95:F96"/>
    <mergeCell ref="B93:C93"/>
    <mergeCell ref="E117:E118"/>
    <mergeCell ref="F117:F118"/>
    <mergeCell ref="E119:E120"/>
    <mergeCell ref="H104:I104"/>
    <mergeCell ref="H113:I113"/>
    <mergeCell ref="B121:C121"/>
    <mergeCell ref="P121:Q121"/>
    <mergeCell ref="G119:H120"/>
    <mergeCell ref="I119:L120"/>
    <mergeCell ref="G117:H118"/>
    <mergeCell ref="I117:L118"/>
    <mergeCell ref="F119:F120"/>
    <mergeCell ref="N121:N122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3"/>
  <sheetViews>
    <sheetView view="pageBreakPreview" zoomScaleSheetLayoutView="100" workbookViewId="0" topLeftCell="A90">
      <selection activeCell="H133" sqref="H133"/>
    </sheetView>
  </sheetViews>
  <sheetFormatPr defaultColWidth="9.00390625" defaultRowHeight="13.5"/>
  <cols>
    <col min="1" max="1" width="4.25390625" style="136" customWidth="1"/>
    <col min="2" max="2" width="6.375" style="136" customWidth="1"/>
    <col min="3" max="3" width="5.875" style="136" customWidth="1"/>
    <col min="4" max="6" width="6.00390625" style="136" customWidth="1"/>
    <col min="7" max="7" width="5.00390625" style="136" customWidth="1"/>
    <col min="8" max="8" width="2.625" style="136" customWidth="1"/>
    <col min="9" max="9" width="7.00390625" style="136" customWidth="1"/>
    <col min="10" max="10" width="2.625" style="136" customWidth="1"/>
    <col min="11" max="11" width="7.00390625" style="136" customWidth="1"/>
    <col min="12" max="12" width="2.625" style="136" customWidth="1"/>
    <col min="13" max="13" width="7.00390625" style="136" customWidth="1"/>
    <col min="14" max="14" width="2.625" style="136" customWidth="1"/>
    <col min="15" max="15" width="7.00390625" style="136" customWidth="1"/>
    <col min="16" max="16" width="2.625" style="136" customWidth="1"/>
    <col min="17" max="17" width="7.00390625" style="136" customWidth="1"/>
    <col min="18" max="20" width="5.375" style="136" customWidth="1"/>
    <col min="21" max="29" width="5.375" style="138" customWidth="1"/>
    <col min="30" max="16384" width="5.375" style="136" customWidth="1"/>
  </cols>
  <sheetData>
    <row r="1" spans="1:29" ht="18.75">
      <c r="A1" s="187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31"/>
      <c r="S1" s="1"/>
      <c r="T1" s="1"/>
      <c r="U1" s="73"/>
      <c r="V1" s="73"/>
      <c r="W1" s="73"/>
      <c r="X1" s="73"/>
      <c r="Y1" s="73"/>
      <c r="Z1" s="73"/>
      <c r="AA1" s="73"/>
      <c r="AB1" s="73"/>
      <c r="AC1" s="73"/>
    </row>
    <row r="2" spans="1:29" ht="17.25">
      <c r="A2" s="183" t="s">
        <v>56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31"/>
      <c r="S2" s="1"/>
      <c r="T2" s="1"/>
      <c r="U2" s="73"/>
      <c r="V2" s="73"/>
      <c r="W2" s="73"/>
      <c r="X2" s="73"/>
      <c r="Y2" s="73"/>
      <c r="Z2" s="73"/>
      <c r="AA2" s="73"/>
      <c r="AB2" s="73"/>
      <c r="AC2" s="73"/>
    </row>
    <row r="3" spans="1:29" ht="14.25">
      <c r="A3" s="33"/>
      <c r="B3" s="34"/>
      <c r="C3" s="34"/>
      <c r="D3" s="179" t="s">
        <v>63</v>
      </c>
      <c r="E3" s="179"/>
      <c r="F3" s="179"/>
      <c r="G3" s="179"/>
      <c r="H3" s="179"/>
      <c r="I3" s="179"/>
      <c r="J3" s="179"/>
      <c r="K3" s="179"/>
      <c r="L3" s="179"/>
      <c r="M3" s="179"/>
      <c r="N3" s="1"/>
      <c r="O3" s="178" t="s">
        <v>67</v>
      </c>
      <c r="P3" s="178"/>
      <c r="Q3" s="178"/>
      <c r="R3" s="1"/>
      <c r="S3" s="1"/>
      <c r="T3" s="1"/>
      <c r="U3" s="73"/>
      <c r="V3" s="73"/>
      <c r="W3" s="73"/>
      <c r="X3" s="73"/>
      <c r="Y3" s="73"/>
      <c r="Z3" s="73"/>
      <c r="AA3" s="73"/>
      <c r="AB3" s="73"/>
      <c r="AC3" s="73"/>
    </row>
    <row r="4" spans="1:29" ht="13.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Q4" s="49" t="s">
        <v>68</v>
      </c>
      <c r="R4" s="36"/>
      <c r="S4" s="36"/>
      <c r="T4" s="36"/>
      <c r="U4" s="73"/>
      <c r="V4" s="73"/>
      <c r="W4" s="73"/>
      <c r="X4" s="73"/>
      <c r="Y4" s="91"/>
      <c r="Z4" s="91"/>
      <c r="AA4" s="91"/>
      <c r="AB4" s="91"/>
      <c r="AC4" s="91"/>
    </row>
    <row r="5" spans="1:29" ht="13.5">
      <c r="A5" s="33"/>
      <c r="B5" s="34"/>
      <c r="C5" s="34"/>
      <c r="D5" s="125"/>
      <c r="E5" s="125"/>
      <c r="F5" s="125"/>
      <c r="G5" s="33" t="s">
        <v>44</v>
      </c>
      <c r="I5" s="33" t="s">
        <v>45</v>
      </c>
      <c r="J5" s="35"/>
      <c r="K5" s="33" t="s">
        <v>46</v>
      </c>
      <c r="L5" s="35"/>
      <c r="M5" s="33" t="s">
        <v>47</v>
      </c>
      <c r="N5" s="35"/>
      <c r="O5" s="33" t="s">
        <v>48</v>
      </c>
      <c r="P5" s="35"/>
      <c r="R5" s="1"/>
      <c r="S5" s="1"/>
      <c r="T5" s="1"/>
      <c r="U5" s="73"/>
      <c r="V5" s="73"/>
      <c r="W5" s="73"/>
      <c r="X5" s="73"/>
      <c r="Y5" s="73"/>
      <c r="Z5" s="73"/>
      <c r="AA5" s="73"/>
      <c r="AB5" s="73"/>
      <c r="AC5" s="73"/>
    </row>
    <row r="6" spans="1:29" s="43" customFormat="1" ht="10.5" customHeight="1">
      <c r="A6" s="186">
        <v>1</v>
      </c>
      <c r="B6" s="188" t="str">
        <f>IF(A6="","",VLOOKUP(A6,ﾃﾞｰﾀ!$G$5:$J$36,2,FALSE))</f>
        <v>山口</v>
      </c>
      <c r="C6" s="188" t="str">
        <f>IF(A6="","",VLOOKUP(A6,ﾃﾞｰﾀ!$G$5:$J$36,3,FALSE))</f>
        <v>颯也</v>
      </c>
      <c r="D6" s="204" t="str">
        <f>IF(A6="","",VLOOKUP(A6,ﾃﾞｰﾀ!$G$5:$J$36,4,FALSE))</f>
        <v>(長・ﾀﾞｲﾔﾓﾝﾄﾞTC）</v>
      </c>
      <c r="E6" s="204"/>
      <c r="F6" s="204"/>
      <c r="G6" s="110"/>
      <c r="H6" s="197">
        <v>1</v>
      </c>
      <c r="I6" s="197" t="str">
        <f>IF(H6="","",VLOOKUP(H6,ﾃﾞｰﾀ!$G$5:$J$36,2,FALSE))</f>
        <v>山口</v>
      </c>
      <c r="J6" s="40"/>
      <c r="K6" s="40"/>
      <c r="L6" s="40"/>
      <c r="M6" s="40"/>
      <c r="N6" s="40"/>
      <c r="O6" s="40"/>
      <c r="P6" s="40"/>
      <c r="Q6" s="40"/>
      <c r="R6" s="39"/>
      <c r="S6" s="39"/>
      <c r="T6" s="39"/>
      <c r="U6" s="92"/>
      <c r="V6" s="92"/>
      <c r="W6" s="92"/>
      <c r="X6" s="92"/>
      <c r="Y6" s="93"/>
      <c r="Z6" s="93"/>
      <c r="AA6" s="93"/>
      <c r="AB6" s="93"/>
      <c r="AC6" s="45"/>
    </row>
    <row r="7" spans="1:29" s="43" customFormat="1" ht="10.5" customHeight="1">
      <c r="A7" s="186"/>
      <c r="B7" s="188"/>
      <c r="C7" s="188"/>
      <c r="D7" s="204"/>
      <c r="E7" s="204"/>
      <c r="F7" s="204"/>
      <c r="G7" s="111"/>
      <c r="H7" s="198"/>
      <c r="I7" s="198"/>
      <c r="J7" s="40"/>
      <c r="K7" s="40"/>
      <c r="L7" s="40"/>
      <c r="M7" s="40"/>
      <c r="N7" s="40"/>
      <c r="O7" s="40"/>
      <c r="P7" s="40"/>
      <c r="Q7" s="40"/>
      <c r="R7" s="39"/>
      <c r="S7" s="39"/>
      <c r="T7" s="39"/>
      <c r="U7" s="92"/>
      <c r="V7" s="92"/>
      <c r="W7" s="92"/>
      <c r="X7" s="92"/>
      <c r="Y7" s="93"/>
      <c r="Z7" s="93"/>
      <c r="AA7" s="93"/>
      <c r="AB7" s="93"/>
      <c r="AC7" s="45"/>
    </row>
    <row r="8" spans="1:29" s="43" customFormat="1" ht="10.5" customHeight="1">
      <c r="A8" s="186">
        <v>2</v>
      </c>
      <c r="B8" s="188" t="str">
        <f>IF(A8="","",VLOOKUP(A8,ﾃﾞｰﾀ!$G$5:$J$36,2,FALSE))</f>
        <v>竹田</v>
      </c>
      <c r="C8" s="188" t="str">
        <f>IF(A8="","",VLOOKUP(A8,ﾃﾞｰﾀ!$G$5:$J$36,3,FALSE))</f>
        <v>祐二</v>
      </c>
      <c r="D8" s="204" t="str">
        <f>IF(A8="","",VLOOKUP(A8,ﾃﾞｰﾀ!$G$5:$J$36,4,FALSE))</f>
        <v>(鹿・フジｼﾞｭﾆｱ）</v>
      </c>
      <c r="E8" s="204"/>
      <c r="F8" s="204"/>
      <c r="G8" s="112"/>
      <c r="H8" s="190">
        <v>84</v>
      </c>
      <c r="I8" s="172"/>
      <c r="J8" s="175">
        <v>1</v>
      </c>
      <c r="K8" s="197" t="str">
        <f>IF(J8="","",VLOOKUP(J8,ﾃﾞｰﾀ!$G$5:$J$36,2,FALSE))</f>
        <v>山口</v>
      </c>
      <c r="L8" s="40"/>
      <c r="M8" s="40"/>
      <c r="N8" s="40"/>
      <c r="O8" s="40"/>
      <c r="P8" s="40"/>
      <c r="Q8" s="40"/>
      <c r="R8" s="39"/>
      <c r="S8" s="39"/>
      <c r="T8" s="39"/>
      <c r="U8" s="92"/>
      <c r="V8" s="92"/>
      <c r="W8" s="92"/>
      <c r="X8" s="92"/>
      <c r="Y8" s="93"/>
      <c r="Z8" s="93"/>
      <c r="AA8" s="93"/>
      <c r="AB8" s="93"/>
      <c r="AC8" s="93"/>
    </row>
    <row r="9" spans="1:29" s="43" customFormat="1" ht="10.5" customHeight="1">
      <c r="A9" s="186"/>
      <c r="B9" s="188"/>
      <c r="C9" s="188"/>
      <c r="D9" s="204"/>
      <c r="E9" s="204"/>
      <c r="F9" s="204"/>
      <c r="G9" s="39"/>
      <c r="H9" s="44"/>
      <c r="I9" s="113"/>
      <c r="J9" s="176"/>
      <c r="K9" s="198"/>
      <c r="L9" s="40"/>
      <c r="M9" s="40"/>
      <c r="N9" s="40"/>
      <c r="O9" s="40"/>
      <c r="P9" s="40"/>
      <c r="Q9" s="40"/>
      <c r="R9" s="39"/>
      <c r="S9" s="39"/>
      <c r="T9" s="39"/>
      <c r="U9" s="92"/>
      <c r="V9" s="92"/>
      <c r="W9" s="92"/>
      <c r="X9" s="92"/>
      <c r="Y9" s="93"/>
      <c r="Z9" s="93"/>
      <c r="AA9" s="93"/>
      <c r="AB9" s="93"/>
      <c r="AC9" s="93"/>
    </row>
    <row r="10" spans="1:29" s="43" customFormat="1" ht="10.5" customHeight="1">
      <c r="A10" s="186">
        <v>3</v>
      </c>
      <c r="B10" s="188" t="str">
        <f>IF(A10="","",VLOOKUP(A10,ﾃﾞｰﾀ!$G$5:$J$36,2,FALSE))</f>
        <v>日暮</v>
      </c>
      <c r="C10" s="188" t="str">
        <f>IF(A10="","",VLOOKUP(A10,ﾃﾞｰﾀ!$G$5:$J$36,3,FALSE))</f>
        <v>潮</v>
      </c>
      <c r="D10" s="204" t="str">
        <f>IF(A10="","",VLOOKUP(A10,ﾃﾞｰﾀ!$G$5:$J$36,4,FALSE))</f>
        <v>(福・ｷｬﾝﾌﾟﾂｰ）</v>
      </c>
      <c r="E10" s="204"/>
      <c r="F10" s="204"/>
      <c r="G10" s="110"/>
      <c r="H10" s="197">
        <v>3</v>
      </c>
      <c r="I10" s="173" t="str">
        <f>IF(H10="","",VLOOKUP(H10,ﾃﾞｰﾀ!$G$5:$J$36,2,FALSE))</f>
        <v>日暮</v>
      </c>
      <c r="J10" s="190">
        <v>83</v>
      </c>
      <c r="K10" s="172"/>
      <c r="L10" s="44"/>
      <c r="M10" s="40"/>
      <c r="N10" s="40"/>
      <c r="O10" s="40"/>
      <c r="P10" s="40"/>
      <c r="Q10" s="40"/>
      <c r="R10" s="39"/>
      <c r="S10" s="39"/>
      <c r="T10" s="39"/>
      <c r="U10" s="92"/>
      <c r="V10" s="92"/>
      <c r="W10" s="92"/>
      <c r="X10" s="92"/>
      <c r="Y10" s="93"/>
      <c r="Z10" s="93"/>
      <c r="AA10" s="93"/>
      <c r="AB10" s="93"/>
      <c r="AC10" s="93"/>
    </row>
    <row r="11" spans="1:29" s="43" customFormat="1" ht="10.5" customHeight="1">
      <c r="A11" s="186"/>
      <c r="B11" s="188"/>
      <c r="C11" s="188"/>
      <c r="D11" s="204"/>
      <c r="E11" s="204"/>
      <c r="F11" s="204"/>
      <c r="G11" s="111"/>
      <c r="H11" s="198"/>
      <c r="I11" s="174"/>
      <c r="J11" s="44"/>
      <c r="K11" s="113"/>
      <c r="L11" s="44"/>
      <c r="M11" s="40"/>
      <c r="N11" s="40"/>
      <c r="O11" s="40"/>
      <c r="P11" s="40"/>
      <c r="Q11" s="40"/>
      <c r="R11" s="39"/>
      <c r="S11" s="39"/>
      <c r="T11" s="39"/>
      <c r="U11" s="92"/>
      <c r="V11" s="92"/>
      <c r="W11" s="92"/>
      <c r="X11" s="92"/>
      <c r="Y11" s="93"/>
      <c r="Z11" s="93"/>
      <c r="AA11" s="93"/>
      <c r="AB11" s="93"/>
      <c r="AC11" s="93"/>
    </row>
    <row r="12" spans="1:29" s="43" customFormat="1" ht="10.5" customHeight="1">
      <c r="A12" s="186">
        <v>4</v>
      </c>
      <c r="B12" s="188" t="str">
        <f>IF(A12="","",VLOOKUP(A12,ﾃﾞｰﾀ!$G$5:$J$36,2,FALSE))</f>
        <v>田村</v>
      </c>
      <c r="C12" s="188" t="str">
        <f>IF(A12="","",VLOOKUP(A12,ﾃﾞｰﾀ!$G$5:$J$36,3,FALSE))</f>
        <v>知大</v>
      </c>
      <c r="D12" s="204" t="str">
        <f>IF(A12="","",VLOOKUP(A12,ﾃﾞｰﾀ!$G$5:$J$36,4,FALSE))</f>
        <v>(沖・小禄テニススポーツ少年団）</v>
      </c>
      <c r="E12" s="204"/>
      <c r="F12" s="204"/>
      <c r="G12" s="112"/>
      <c r="H12" s="197">
        <v>80</v>
      </c>
      <c r="I12" s="197"/>
      <c r="J12" s="44"/>
      <c r="K12" s="113"/>
      <c r="L12" s="175">
        <v>1</v>
      </c>
      <c r="M12" s="197" t="str">
        <f>IF(L12="","",VLOOKUP(L12,ﾃﾞｰﾀ!$G$5:$J$36,2,FALSE))</f>
        <v>山口</v>
      </c>
      <c r="N12" s="40"/>
      <c r="O12" s="40"/>
      <c r="P12" s="40"/>
      <c r="Q12" s="40"/>
      <c r="R12" s="39"/>
      <c r="S12" s="39"/>
      <c r="T12" s="39"/>
      <c r="U12" s="92"/>
      <c r="V12" s="92"/>
      <c r="W12" s="92"/>
      <c r="X12" s="92"/>
      <c r="Y12" s="93"/>
      <c r="Z12" s="93"/>
      <c r="AA12" s="93"/>
      <c r="AB12" s="93"/>
      <c r="AC12" s="93"/>
    </row>
    <row r="13" spans="1:29" s="43" customFormat="1" ht="10.5" customHeight="1">
      <c r="A13" s="186"/>
      <c r="B13" s="188"/>
      <c r="C13" s="188"/>
      <c r="D13" s="204"/>
      <c r="E13" s="204"/>
      <c r="F13" s="204"/>
      <c r="G13" s="39"/>
      <c r="H13" s="40"/>
      <c r="I13" s="40"/>
      <c r="J13" s="44"/>
      <c r="K13" s="113"/>
      <c r="L13" s="176"/>
      <c r="M13" s="198"/>
      <c r="N13" s="40"/>
      <c r="O13" s="40"/>
      <c r="P13" s="40"/>
      <c r="Q13" s="40"/>
      <c r="R13" s="39"/>
      <c r="S13" s="39"/>
      <c r="T13" s="39"/>
      <c r="U13" s="92"/>
      <c r="V13" s="92"/>
      <c r="W13" s="92"/>
      <c r="X13" s="92"/>
      <c r="Y13" s="93"/>
      <c r="Z13" s="93"/>
      <c r="AA13" s="93"/>
      <c r="AB13" s="93"/>
      <c r="AC13" s="93"/>
    </row>
    <row r="14" spans="1:29" s="43" customFormat="1" ht="10.5" customHeight="1">
      <c r="A14" s="186">
        <v>5</v>
      </c>
      <c r="B14" s="188" t="str">
        <f>IF(A14="","",VLOOKUP(A14,ﾃﾞｰﾀ!$G$5:$J$36,2,FALSE))</f>
        <v>佐藤</v>
      </c>
      <c r="C14" s="188" t="str">
        <f>IF(A14="","",VLOOKUP(A14,ﾃﾞｰﾀ!$G$5:$J$36,3,FALSE))</f>
        <v>鳳大</v>
      </c>
      <c r="D14" s="204" t="str">
        <f>IF(A14="","",VLOOKUP(A14,ﾃﾞｰﾀ!$G$5:$J$36,4,FALSE))</f>
        <v>(福・I.S.P）</v>
      </c>
      <c r="E14" s="204"/>
      <c r="F14" s="204"/>
      <c r="G14" s="110"/>
      <c r="H14" s="197">
        <v>6</v>
      </c>
      <c r="I14" s="197" t="str">
        <f>IF(H14="","",VLOOKUP(H14,ﾃﾞｰﾀ!$G$5:$J$36,2,FALSE))</f>
        <v>小崎</v>
      </c>
      <c r="J14" s="44"/>
      <c r="K14" s="113"/>
      <c r="L14" s="190" t="s">
        <v>893</v>
      </c>
      <c r="M14" s="172"/>
      <c r="N14" s="40"/>
      <c r="O14" s="40"/>
      <c r="P14" s="40"/>
      <c r="Q14" s="40"/>
      <c r="R14" s="39"/>
      <c r="S14" s="39"/>
      <c r="T14" s="39"/>
      <c r="U14" s="92"/>
      <c r="V14" s="92"/>
      <c r="W14" s="92"/>
      <c r="X14" s="92"/>
      <c r="Y14" s="93"/>
      <c r="Z14" s="93"/>
      <c r="AA14" s="93"/>
      <c r="AB14" s="93"/>
      <c r="AC14" s="93"/>
    </row>
    <row r="15" spans="1:29" s="43" customFormat="1" ht="10.5" customHeight="1">
      <c r="A15" s="186"/>
      <c r="B15" s="188"/>
      <c r="C15" s="188"/>
      <c r="D15" s="204"/>
      <c r="E15" s="204"/>
      <c r="F15" s="204"/>
      <c r="G15" s="111"/>
      <c r="H15" s="198"/>
      <c r="I15" s="198"/>
      <c r="J15" s="44"/>
      <c r="K15" s="113"/>
      <c r="L15" s="44"/>
      <c r="M15" s="113"/>
      <c r="N15" s="40"/>
      <c r="O15" s="40"/>
      <c r="P15" s="40"/>
      <c r="Q15" s="40"/>
      <c r="R15" s="39"/>
      <c r="S15" s="39"/>
      <c r="T15" s="39"/>
      <c r="U15" s="92"/>
      <c r="V15" s="92"/>
      <c r="W15" s="92"/>
      <c r="X15" s="92"/>
      <c r="Y15" s="93"/>
      <c r="Z15" s="93"/>
      <c r="AA15" s="93"/>
      <c r="AB15" s="93"/>
      <c r="AC15" s="93"/>
    </row>
    <row r="16" spans="1:29" s="43" customFormat="1" ht="10.5" customHeight="1">
      <c r="A16" s="186">
        <v>6</v>
      </c>
      <c r="B16" s="188" t="str">
        <f>IF(A16="","",VLOOKUP(A16,ﾃﾞｰﾀ!$G$5:$J$36,2,FALSE))</f>
        <v>小崎</v>
      </c>
      <c r="C16" s="188" t="str">
        <f>IF(A16="","",VLOOKUP(A16,ﾃﾞｰﾀ!$G$5:$J$36,3,FALSE))</f>
        <v>直人</v>
      </c>
      <c r="D16" s="204" t="str">
        <f>IF(A16="","",VLOOKUP(A16,ﾃﾞｰﾀ!$G$5:$J$36,4,FALSE))</f>
        <v>(熊・RKKﾙｰﾃﾞﾝｽTC)</v>
      </c>
      <c r="E16" s="204"/>
      <c r="F16" s="204"/>
      <c r="G16" s="112"/>
      <c r="H16" s="190">
        <v>81</v>
      </c>
      <c r="I16" s="172"/>
      <c r="J16" s="175">
        <v>6</v>
      </c>
      <c r="K16" s="173" t="str">
        <f>IF(J16="","",VLOOKUP(J16,ﾃﾞｰﾀ!$G$5:$J$36,2,FALSE))</f>
        <v>小崎</v>
      </c>
      <c r="L16" s="44"/>
      <c r="M16" s="113"/>
      <c r="N16" s="40"/>
      <c r="O16" s="40"/>
      <c r="P16" s="40"/>
      <c r="Q16" s="40"/>
      <c r="R16" s="39"/>
      <c r="S16" s="39"/>
      <c r="T16" s="39"/>
      <c r="U16" s="92"/>
      <c r="V16" s="92"/>
      <c r="W16" s="92"/>
      <c r="X16" s="92"/>
      <c r="Y16" s="93"/>
      <c r="Z16" s="93"/>
      <c r="AA16" s="93"/>
      <c r="AB16" s="93"/>
      <c r="AC16" s="93"/>
    </row>
    <row r="17" spans="1:29" s="43" customFormat="1" ht="10.5" customHeight="1">
      <c r="A17" s="186"/>
      <c r="B17" s="188"/>
      <c r="C17" s="188"/>
      <c r="D17" s="204"/>
      <c r="E17" s="204"/>
      <c r="F17" s="204"/>
      <c r="G17" s="39"/>
      <c r="H17" s="44"/>
      <c r="I17" s="113"/>
      <c r="J17" s="176"/>
      <c r="K17" s="174"/>
      <c r="L17" s="44"/>
      <c r="M17" s="113"/>
      <c r="N17" s="40"/>
      <c r="O17" s="40"/>
      <c r="P17" s="40"/>
      <c r="Q17" s="40"/>
      <c r="R17" s="39"/>
      <c r="S17" s="39"/>
      <c r="T17" s="39"/>
      <c r="U17" s="92"/>
      <c r="V17" s="92"/>
      <c r="W17" s="92"/>
      <c r="X17" s="92"/>
      <c r="Y17" s="93"/>
      <c r="Z17" s="93"/>
      <c r="AA17" s="93"/>
      <c r="AB17" s="93"/>
      <c r="AC17" s="93"/>
    </row>
    <row r="18" spans="1:29" s="43" customFormat="1" ht="10.5" customHeight="1">
      <c r="A18" s="186">
        <v>7</v>
      </c>
      <c r="B18" s="188" t="str">
        <f>IF(A18="","",VLOOKUP(A18,ﾃﾞｰﾀ!$G$5:$J$36,2,FALSE))</f>
        <v>亀井</v>
      </c>
      <c r="C18" s="188" t="str">
        <f>IF(A18="","",VLOOKUP(A18,ﾃﾞｰﾀ!$G$5:$J$36,3,FALSE))</f>
        <v>一貴</v>
      </c>
      <c r="D18" s="204" t="str">
        <f>IF(A18="","",VLOOKUP(A18,ﾃﾞｰﾀ!$G$5:$J$36,4,FALSE))</f>
        <v>(福・春日西TC）</v>
      </c>
      <c r="E18" s="204"/>
      <c r="F18" s="204"/>
      <c r="G18" s="110"/>
      <c r="H18" s="197">
        <v>7</v>
      </c>
      <c r="I18" s="173" t="str">
        <f>IF(H18="","",VLOOKUP(H18,ﾃﾞｰﾀ!$G$5:$J$36,2,FALSE))</f>
        <v>亀井</v>
      </c>
      <c r="J18" s="197">
        <v>97</v>
      </c>
      <c r="K18" s="177"/>
      <c r="L18" s="44"/>
      <c r="M18" s="113"/>
      <c r="N18" s="40"/>
      <c r="O18" s="40"/>
      <c r="P18" s="40"/>
      <c r="Q18" s="40"/>
      <c r="R18" s="39"/>
      <c r="S18" s="39"/>
      <c r="T18" s="39"/>
      <c r="U18" s="92"/>
      <c r="V18" s="92"/>
      <c r="W18" s="92"/>
      <c r="X18" s="92"/>
      <c r="Y18" s="93"/>
      <c r="Z18" s="93"/>
      <c r="AA18" s="93"/>
      <c r="AB18" s="93"/>
      <c r="AC18" s="93"/>
    </row>
    <row r="19" spans="1:29" s="43" customFormat="1" ht="10.5" customHeight="1">
      <c r="A19" s="186"/>
      <c r="B19" s="188"/>
      <c r="C19" s="188"/>
      <c r="D19" s="204"/>
      <c r="E19" s="204"/>
      <c r="F19" s="204"/>
      <c r="G19" s="111"/>
      <c r="H19" s="198"/>
      <c r="I19" s="174"/>
      <c r="J19" s="40"/>
      <c r="K19" s="40"/>
      <c r="L19" s="44"/>
      <c r="M19" s="113"/>
      <c r="N19" s="40"/>
      <c r="O19" s="40"/>
      <c r="P19" s="40"/>
      <c r="Q19" s="40"/>
      <c r="R19" s="39"/>
      <c r="S19" s="39"/>
      <c r="T19" s="39"/>
      <c r="U19" s="92"/>
      <c r="V19" s="92"/>
      <c r="W19" s="92"/>
      <c r="X19" s="92"/>
      <c r="Y19" s="93"/>
      <c r="Z19" s="93"/>
      <c r="AA19" s="93"/>
      <c r="AB19" s="93"/>
      <c r="AC19" s="93"/>
    </row>
    <row r="20" spans="1:29" s="43" customFormat="1" ht="10.5" customHeight="1">
      <c r="A20" s="186">
        <v>8</v>
      </c>
      <c r="B20" s="188" t="str">
        <f>IF(A20="","",VLOOKUP(A20,ﾃﾞｰﾀ!$G$5:$J$36,2,FALSE))</f>
        <v>伊藤</v>
      </c>
      <c r="C20" s="188" t="str">
        <f>IF(A20="","",VLOOKUP(A20,ﾃﾞｰﾀ!$G$5:$J$36,3,FALSE))</f>
        <v>孝史郎</v>
      </c>
      <c r="D20" s="204" t="str">
        <f>IF(A20="","",VLOOKUP(A20,ﾃﾞｰﾀ!$G$5:$J$36,4,FALSE))</f>
        <v>(宮・延岡ﾛｲﾔﾙTC）</v>
      </c>
      <c r="E20" s="204"/>
      <c r="F20" s="204"/>
      <c r="G20" s="112"/>
      <c r="H20" s="197">
        <v>81</v>
      </c>
      <c r="I20" s="197"/>
      <c r="J20" s="40"/>
      <c r="K20" s="40"/>
      <c r="L20" s="44"/>
      <c r="M20" s="113"/>
      <c r="N20" s="175">
        <v>1</v>
      </c>
      <c r="O20" s="197" t="str">
        <f>IF(N20="","",VLOOKUP(N20,ﾃﾞｰﾀ!$G$5:$J$36,2,FALSE))</f>
        <v>山口</v>
      </c>
      <c r="P20" s="40"/>
      <c r="Q20" s="40"/>
      <c r="R20" s="39"/>
      <c r="S20" s="39"/>
      <c r="T20" s="39"/>
      <c r="U20" s="92"/>
      <c r="V20" s="92"/>
      <c r="W20" s="92"/>
      <c r="X20" s="92"/>
      <c r="Y20" s="93"/>
      <c r="Z20" s="93"/>
      <c r="AA20" s="93"/>
      <c r="AB20" s="93"/>
      <c r="AC20" s="93"/>
    </row>
    <row r="21" spans="1:29" s="43" customFormat="1" ht="10.5" customHeight="1">
      <c r="A21" s="186"/>
      <c r="B21" s="188"/>
      <c r="C21" s="188"/>
      <c r="D21" s="204"/>
      <c r="E21" s="204"/>
      <c r="F21" s="204"/>
      <c r="G21" s="39"/>
      <c r="H21" s="40"/>
      <c r="I21" s="40"/>
      <c r="J21" s="40"/>
      <c r="K21" s="40"/>
      <c r="L21" s="44"/>
      <c r="M21" s="113"/>
      <c r="N21" s="176"/>
      <c r="O21" s="198"/>
      <c r="P21" s="40"/>
      <c r="Q21" s="40"/>
      <c r="R21" s="39"/>
      <c r="S21" s="39"/>
      <c r="T21" s="39"/>
      <c r="U21" s="92"/>
      <c r="V21" s="92"/>
      <c r="W21" s="92"/>
      <c r="X21" s="92"/>
      <c r="Y21" s="93"/>
      <c r="Z21" s="93"/>
      <c r="AA21" s="93"/>
      <c r="AB21" s="93"/>
      <c r="AC21" s="93"/>
    </row>
    <row r="22" spans="1:29" s="43" customFormat="1" ht="10.5" customHeight="1">
      <c r="A22" s="186">
        <v>9</v>
      </c>
      <c r="B22" s="188" t="str">
        <f>IF(A22="","",VLOOKUP(A22,ﾃﾞｰﾀ!$G$5:$J$36,2,FALSE))</f>
        <v>西田</v>
      </c>
      <c r="C22" s="188" t="str">
        <f>IF(A22="","",VLOOKUP(A22,ﾃﾞｰﾀ!$G$5:$J$36,3,FALSE))</f>
        <v>浩輝</v>
      </c>
      <c r="D22" s="204" t="str">
        <f>IF(A22="","",VLOOKUP(A22,ﾃﾞｰﾀ!$G$5:$J$36,4,FALSE))</f>
        <v>(鹿・ＳＴＡ）</v>
      </c>
      <c r="E22" s="204"/>
      <c r="F22" s="204"/>
      <c r="G22" s="110"/>
      <c r="H22" s="197">
        <v>9</v>
      </c>
      <c r="I22" s="197" t="str">
        <f>IF(H22="","",VLOOKUP(H22,ﾃﾞｰﾀ!$G$5:$J$36,2,FALSE))</f>
        <v>西田</v>
      </c>
      <c r="J22" s="40"/>
      <c r="K22" s="40"/>
      <c r="L22" s="44"/>
      <c r="M22" s="113"/>
      <c r="N22" s="190">
        <v>84</v>
      </c>
      <c r="O22" s="172"/>
      <c r="P22" s="40"/>
      <c r="Q22" s="40"/>
      <c r="R22" s="39"/>
      <c r="S22" s="39"/>
      <c r="T22" s="39"/>
      <c r="U22" s="92"/>
      <c r="V22" s="92"/>
      <c r="W22" s="92"/>
      <c r="X22" s="92"/>
      <c r="Y22" s="93"/>
      <c r="Z22" s="93"/>
      <c r="AA22" s="93"/>
      <c r="AB22" s="93"/>
      <c r="AC22" s="93"/>
    </row>
    <row r="23" spans="1:29" s="43" customFormat="1" ht="10.5" customHeight="1">
      <c r="A23" s="186"/>
      <c r="B23" s="188"/>
      <c r="C23" s="188"/>
      <c r="D23" s="204"/>
      <c r="E23" s="204"/>
      <c r="F23" s="204"/>
      <c r="G23" s="111"/>
      <c r="H23" s="198"/>
      <c r="I23" s="198"/>
      <c r="J23" s="40"/>
      <c r="K23" s="40"/>
      <c r="L23" s="44"/>
      <c r="M23" s="113"/>
      <c r="N23" s="44"/>
      <c r="O23" s="113"/>
      <c r="P23" s="40"/>
      <c r="Q23" s="40"/>
      <c r="R23" s="39"/>
      <c r="S23" s="39"/>
      <c r="T23" s="39"/>
      <c r="U23" s="92"/>
      <c r="V23" s="92"/>
      <c r="W23" s="92"/>
      <c r="X23" s="92"/>
      <c r="Y23" s="93"/>
      <c r="Z23" s="93"/>
      <c r="AA23" s="93"/>
      <c r="AB23" s="93"/>
      <c r="AC23" s="93"/>
    </row>
    <row r="24" spans="1:29" s="43" customFormat="1" ht="10.5" customHeight="1">
      <c r="A24" s="186">
        <v>10</v>
      </c>
      <c r="B24" s="188" t="str">
        <f>IF(A24="","",VLOOKUP(A24,ﾃﾞｰﾀ!$G$5:$J$36,2,FALSE))</f>
        <v>寺田</v>
      </c>
      <c r="C24" s="188" t="str">
        <f>IF(A24="","",VLOOKUP(A24,ﾃﾞｰﾀ!$G$5:$J$36,3,FALSE))</f>
        <v>和矢</v>
      </c>
      <c r="D24" s="204" t="str">
        <f>IF(A24="","",VLOOKUP(A24,ﾃﾞｰﾀ!$G$5:$J$36,4,FALSE))</f>
        <v>(沖・沖縄ＴＴＣ）</v>
      </c>
      <c r="E24" s="204"/>
      <c r="F24" s="204"/>
      <c r="G24" s="112"/>
      <c r="H24" s="190">
        <v>82</v>
      </c>
      <c r="I24" s="172"/>
      <c r="J24" s="175">
        <v>9</v>
      </c>
      <c r="K24" s="197" t="str">
        <f>IF(J24="","",VLOOKUP(J24,ﾃﾞｰﾀ!$G$5:$J$36,2,FALSE))</f>
        <v>西田</v>
      </c>
      <c r="L24" s="44"/>
      <c r="M24" s="113"/>
      <c r="N24" s="44"/>
      <c r="O24" s="113"/>
      <c r="P24" s="40"/>
      <c r="Q24" s="40"/>
      <c r="R24" s="39"/>
      <c r="S24" s="39"/>
      <c r="T24" s="39"/>
      <c r="U24" s="92"/>
      <c r="V24" s="92"/>
      <c r="W24" s="92"/>
      <c r="X24" s="92"/>
      <c r="Y24" s="93"/>
      <c r="Z24" s="93"/>
      <c r="AA24" s="93"/>
      <c r="AB24" s="93"/>
      <c r="AC24" s="93"/>
    </row>
    <row r="25" spans="1:29" s="43" customFormat="1" ht="10.5" customHeight="1">
      <c r="A25" s="186"/>
      <c r="B25" s="188"/>
      <c r="C25" s="188"/>
      <c r="D25" s="204"/>
      <c r="E25" s="204"/>
      <c r="F25" s="204"/>
      <c r="G25" s="39"/>
      <c r="H25" s="44"/>
      <c r="I25" s="113"/>
      <c r="J25" s="176"/>
      <c r="K25" s="198"/>
      <c r="L25" s="44"/>
      <c r="M25" s="113"/>
      <c r="N25" s="44"/>
      <c r="O25" s="113"/>
      <c r="P25" s="40"/>
      <c r="Q25" s="40"/>
      <c r="R25" s="39"/>
      <c r="S25" s="39"/>
      <c r="T25" s="39"/>
      <c r="U25" s="92"/>
      <c r="V25" s="92"/>
      <c r="W25" s="92"/>
      <c r="X25" s="92"/>
      <c r="Y25" s="93"/>
      <c r="Z25" s="93"/>
      <c r="AA25" s="93"/>
      <c r="AB25" s="93"/>
      <c r="AC25" s="93"/>
    </row>
    <row r="26" spans="1:29" s="43" customFormat="1" ht="10.5" customHeight="1">
      <c r="A26" s="186">
        <v>11</v>
      </c>
      <c r="B26" s="188" t="str">
        <f>IF(A26="","",VLOOKUP(A26,ﾃﾞｰﾀ!$G$5:$J$36,2,FALSE))</f>
        <v>友寄</v>
      </c>
      <c r="C26" s="188" t="str">
        <f>IF(A26="","",VLOOKUP(A26,ﾃﾞｰﾀ!$G$5:$J$36,3,FALSE))</f>
        <v>慎之介</v>
      </c>
      <c r="D26" s="204" t="str">
        <f>IF(A26="","",VLOOKUP(A26,ﾃﾞｰﾀ!$G$5:$J$36,4,FALSE))</f>
        <v>(沖･宜野湾市スポーツ少年団)</v>
      </c>
      <c r="E26" s="204"/>
      <c r="F26" s="204"/>
      <c r="G26" s="110"/>
      <c r="H26" s="197">
        <v>12</v>
      </c>
      <c r="I26" s="173" t="str">
        <f>IF(H26="","",VLOOKUP(H26,ﾃﾞｰﾀ!$G$5:$J$36,2,FALSE))</f>
        <v>白水</v>
      </c>
      <c r="J26" s="190">
        <v>83</v>
      </c>
      <c r="K26" s="172"/>
      <c r="L26" s="44"/>
      <c r="M26" s="113"/>
      <c r="N26" s="44"/>
      <c r="O26" s="113"/>
      <c r="P26" s="40"/>
      <c r="Q26" s="40"/>
      <c r="R26" s="39"/>
      <c r="S26" s="39"/>
      <c r="T26" s="39"/>
      <c r="U26" s="92"/>
      <c r="V26" s="92"/>
      <c r="W26" s="92"/>
      <c r="X26" s="92"/>
      <c r="Y26" s="93"/>
      <c r="Z26" s="93"/>
      <c r="AA26" s="93"/>
      <c r="AB26" s="93"/>
      <c r="AC26" s="93"/>
    </row>
    <row r="27" spans="1:29" s="43" customFormat="1" ht="10.5" customHeight="1">
      <c r="A27" s="186"/>
      <c r="B27" s="188"/>
      <c r="C27" s="188"/>
      <c r="D27" s="204"/>
      <c r="E27" s="204"/>
      <c r="F27" s="204"/>
      <c r="G27" s="111"/>
      <c r="H27" s="198"/>
      <c r="I27" s="174"/>
      <c r="J27" s="44"/>
      <c r="K27" s="113"/>
      <c r="L27" s="44"/>
      <c r="M27" s="113"/>
      <c r="N27" s="44"/>
      <c r="O27" s="113"/>
      <c r="P27" s="40"/>
      <c r="Q27" s="40"/>
      <c r="R27" s="39"/>
      <c r="S27" s="39"/>
      <c r="T27" s="39"/>
      <c r="U27" s="92"/>
      <c r="V27" s="92"/>
      <c r="W27" s="92"/>
      <c r="X27" s="92"/>
      <c r="Y27" s="93"/>
      <c r="Z27" s="93"/>
      <c r="AA27" s="93"/>
      <c r="AB27" s="93"/>
      <c r="AC27" s="93"/>
    </row>
    <row r="28" spans="1:29" s="43" customFormat="1" ht="10.5" customHeight="1">
      <c r="A28" s="186">
        <v>12</v>
      </c>
      <c r="B28" s="188" t="str">
        <f>IF(A28="","",VLOOKUP(A28,ﾃﾞｰﾀ!$G$5:$J$36,2,FALSE))</f>
        <v>白水</v>
      </c>
      <c r="C28" s="188" t="str">
        <f>IF(A28="","",VLOOKUP(A28,ﾃﾞｰﾀ!$G$5:$J$36,3,FALSE))</f>
        <v>真澄</v>
      </c>
      <c r="D28" s="204" t="str">
        <f>IF(A28="","",VLOOKUP(A28,ﾃﾞｰﾀ!$G$5:$J$36,4,FALSE))</f>
        <v>(福・ﾌﾞﾗｲﾄﾃﾆｽｾﾝﾀｰ）</v>
      </c>
      <c r="E28" s="204"/>
      <c r="F28" s="204"/>
      <c r="G28" s="112"/>
      <c r="H28" s="197">
        <v>81</v>
      </c>
      <c r="I28" s="197"/>
      <c r="J28" s="44"/>
      <c r="K28" s="113"/>
      <c r="L28" s="175">
        <v>9</v>
      </c>
      <c r="M28" s="173" t="str">
        <f>IF(L28="","",VLOOKUP(L28,ﾃﾞｰﾀ!$G$5:$J$36,2,FALSE))</f>
        <v>西田</v>
      </c>
      <c r="N28" s="44"/>
      <c r="O28" s="113"/>
      <c r="P28" s="40"/>
      <c r="Q28" s="40"/>
      <c r="R28" s="39"/>
      <c r="S28" s="39"/>
      <c r="T28" s="39"/>
      <c r="U28" s="92"/>
      <c r="V28" s="92"/>
      <c r="W28" s="92"/>
      <c r="X28" s="92"/>
      <c r="Y28" s="93"/>
      <c r="Z28" s="93"/>
      <c r="AA28" s="93"/>
      <c r="AB28" s="93"/>
      <c r="AC28" s="93"/>
    </row>
    <row r="29" spans="1:29" s="43" customFormat="1" ht="10.5" customHeight="1">
      <c r="A29" s="186"/>
      <c r="B29" s="188"/>
      <c r="C29" s="188"/>
      <c r="D29" s="204"/>
      <c r="E29" s="204"/>
      <c r="F29" s="204"/>
      <c r="G29" s="39"/>
      <c r="H29" s="40"/>
      <c r="I29" s="40"/>
      <c r="J29" s="44"/>
      <c r="K29" s="113"/>
      <c r="L29" s="176"/>
      <c r="M29" s="174"/>
      <c r="N29" s="44"/>
      <c r="O29" s="113"/>
      <c r="P29" s="40"/>
      <c r="Q29" s="40"/>
      <c r="R29" s="39"/>
      <c r="S29" s="39"/>
      <c r="T29" s="39"/>
      <c r="U29" s="92"/>
      <c r="V29" s="92"/>
      <c r="W29" s="92"/>
      <c r="X29" s="92"/>
      <c r="Y29" s="93"/>
      <c r="Z29" s="93"/>
      <c r="AA29" s="93"/>
      <c r="AB29" s="93"/>
      <c r="AC29" s="93"/>
    </row>
    <row r="30" spans="1:29" s="43" customFormat="1" ht="10.5" customHeight="1">
      <c r="A30" s="186">
        <v>13</v>
      </c>
      <c r="B30" s="188" t="str">
        <f>IF(A30="","",VLOOKUP(A30,ﾃﾞｰﾀ!$G$5:$J$36,2,FALSE))</f>
        <v>小田原</v>
      </c>
      <c r="C30" s="188" t="str">
        <f>IF(A30="","",VLOOKUP(A30,ﾃﾞｰﾀ!$G$5:$J$36,3,FALSE))</f>
        <v>敦志</v>
      </c>
      <c r="D30" s="204" t="str">
        <f>IF(A30="","",VLOOKUP(A30,ﾃﾞｰﾀ!$G$5:$J$36,4,FALSE))</f>
        <v>(福・門司LTC）</v>
      </c>
      <c r="E30" s="204"/>
      <c r="F30" s="204"/>
      <c r="G30" s="110"/>
      <c r="H30" s="197">
        <v>13</v>
      </c>
      <c r="I30" s="197" t="str">
        <f>IF(H30="","",VLOOKUP(H30,ﾃﾞｰﾀ!$G$5:$J$36,2,FALSE))</f>
        <v>小田原</v>
      </c>
      <c r="J30" s="44"/>
      <c r="K30" s="113"/>
      <c r="L30" s="197">
        <v>83</v>
      </c>
      <c r="M30" s="177"/>
      <c r="N30" s="44"/>
      <c r="O30" s="113"/>
      <c r="P30" s="40"/>
      <c r="Q30" s="40"/>
      <c r="R30" s="39"/>
      <c r="S30" s="39"/>
      <c r="T30" s="39"/>
      <c r="U30" s="92"/>
      <c r="V30" s="92"/>
      <c r="W30" s="92"/>
      <c r="X30" s="92"/>
      <c r="Y30" s="93"/>
      <c r="Z30" s="93"/>
      <c r="AA30" s="93"/>
      <c r="AB30" s="93"/>
      <c r="AC30" s="93"/>
    </row>
    <row r="31" spans="1:29" s="43" customFormat="1" ht="10.5" customHeight="1">
      <c r="A31" s="186"/>
      <c r="B31" s="188"/>
      <c r="C31" s="188"/>
      <c r="D31" s="204"/>
      <c r="E31" s="204"/>
      <c r="F31" s="204"/>
      <c r="G31" s="111"/>
      <c r="H31" s="198"/>
      <c r="I31" s="198"/>
      <c r="J31" s="44"/>
      <c r="K31" s="113"/>
      <c r="L31" s="44"/>
      <c r="M31" s="44"/>
      <c r="N31" s="44"/>
      <c r="O31" s="113"/>
      <c r="P31" s="40"/>
      <c r="Q31" s="40"/>
      <c r="R31" s="39"/>
      <c r="S31" s="39"/>
      <c r="T31" s="39"/>
      <c r="U31" s="92"/>
      <c r="V31" s="92"/>
      <c r="W31" s="92"/>
      <c r="X31" s="92"/>
      <c r="Y31" s="93"/>
      <c r="Z31" s="93"/>
      <c r="AA31" s="93"/>
      <c r="AB31" s="93"/>
      <c r="AC31" s="93"/>
    </row>
    <row r="32" spans="1:29" s="43" customFormat="1" ht="10.5" customHeight="1">
      <c r="A32" s="186">
        <v>14</v>
      </c>
      <c r="B32" s="188" t="str">
        <f>IF(A32="","",VLOOKUP(A32,ﾃﾞｰﾀ!$G$5:$J$36,2,FALSE))</f>
        <v>野田</v>
      </c>
      <c r="C32" s="188" t="str">
        <f>IF(A32="","",VLOOKUP(A32,ﾃﾞｰﾀ!$G$5:$J$36,3,FALSE))</f>
        <v>哲平</v>
      </c>
      <c r="D32" s="204" t="str">
        <f>IF(A32="","",VLOOKUP(A32,ﾃﾞｰﾀ!$G$5:$J$36,4,FALSE))</f>
        <v>(長・ﾄﾚﾃﾞｨｱ)</v>
      </c>
      <c r="E32" s="204"/>
      <c r="F32" s="204"/>
      <c r="G32" s="112"/>
      <c r="H32" s="190">
        <v>80</v>
      </c>
      <c r="I32" s="172"/>
      <c r="J32" s="175">
        <v>13</v>
      </c>
      <c r="K32" s="173" t="str">
        <f>IF(J32="","",VLOOKUP(J32,ﾃﾞｰﾀ!$G$5:$J$36,2,FALSE))</f>
        <v>小田原</v>
      </c>
      <c r="L32" s="44"/>
      <c r="M32" s="44"/>
      <c r="N32" s="44"/>
      <c r="O32" s="113"/>
      <c r="P32" s="40"/>
      <c r="Q32" s="40"/>
      <c r="R32" s="39"/>
      <c r="S32" s="39"/>
      <c r="T32" s="39"/>
      <c r="U32" s="92"/>
      <c r="V32" s="92"/>
      <c r="W32" s="92"/>
      <c r="X32" s="92"/>
      <c r="Y32" s="93"/>
      <c r="Z32" s="93"/>
      <c r="AA32" s="93"/>
      <c r="AB32" s="93"/>
      <c r="AC32" s="93"/>
    </row>
    <row r="33" spans="1:29" s="43" customFormat="1" ht="10.5" customHeight="1">
      <c r="A33" s="186"/>
      <c r="B33" s="188"/>
      <c r="C33" s="188"/>
      <c r="D33" s="204"/>
      <c r="E33" s="204"/>
      <c r="F33" s="204"/>
      <c r="G33" s="39"/>
      <c r="H33" s="44"/>
      <c r="I33" s="113"/>
      <c r="J33" s="176"/>
      <c r="K33" s="174"/>
      <c r="L33" s="44"/>
      <c r="M33" s="44"/>
      <c r="N33" s="44"/>
      <c r="O33" s="113"/>
      <c r="P33" s="40"/>
      <c r="Q33" s="40"/>
      <c r="R33" s="39"/>
      <c r="S33" s="39"/>
      <c r="T33" s="39"/>
      <c r="U33" s="92"/>
      <c r="V33" s="92"/>
      <c r="W33" s="92"/>
      <c r="X33" s="92"/>
      <c r="Y33" s="93"/>
      <c r="Z33" s="93"/>
      <c r="AA33" s="93"/>
      <c r="AB33" s="93"/>
      <c r="AC33" s="93"/>
    </row>
    <row r="34" spans="1:29" s="43" customFormat="1" ht="10.5" customHeight="1">
      <c r="A34" s="186">
        <v>15</v>
      </c>
      <c r="B34" s="188" t="str">
        <f>IF(A34="","",VLOOKUP(A34,ﾃﾞｰﾀ!$G$5:$J$36,2,FALSE))</f>
        <v>當真</v>
      </c>
      <c r="C34" s="188" t="str">
        <f>IF(A34="","",VLOOKUP(A34,ﾃﾞｰﾀ!$G$5:$J$36,3,FALSE))</f>
        <v>恭平</v>
      </c>
      <c r="D34" s="204" t="str">
        <f>IF(A34="","",VLOOKUP(A34,ﾃﾞｰﾀ!$G$5:$J$36,4,FALSE))</f>
        <v>(沖・ＴＣ　μ）</v>
      </c>
      <c r="E34" s="204"/>
      <c r="F34" s="204"/>
      <c r="G34" s="110"/>
      <c r="H34" s="197">
        <v>16</v>
      </c>
      <c r="I34" s="173" t="str">
        <f>IF(H34="","",VLOOKUP(H34,ﾃﾞｰﾀ!$G$5:$J$36,2,FALSE))</f>
        <v>佐伯</v>
      </c>
      <c r="J34" s="197">
        <v>85</v>
      </c>
      <c r="K34" s="177"/>
      <c r="L34" s="44"/>
      <c r="M34" s="44"/>
      <c r="N34" s="44"/>
      <c r="O34" s="113"/>
      <c r="P34" s="40"/>
      <c r="Q34" s="40"/>
      <c r="R34" s="39"/>
      <c r="S34" s="39"/>
      <c r="T34" s="39"/>
      <c r="U34" s="92"/>
      <c r="V34" s="92"/>
      <c r="W34" s="92"/>
      <c r="X34" s="92"/>
      <c r="Y34" s="93"/>
      <c r="Z34" s="93"/>
      <c r="AA34" s="93"/>
      <c r="AB34" s="93"/>
      <c r="AC34" s="93"/>
    </row>
    <row r="35" spans="1:29" s="43" customFormat="1" ht="10.5" customHeight="1">
      <c r="A35" s="186"/>
      <c r="B35" s="188"/>
      <c r="C35" s="188"/>
      <c r="D35" s="204"/>
      <c r="E35" s="204"/>
      <c r="F35" s="204"/>
      <c r="G35" s="111"/>
      <c r="H35" s="198"/>
      <c r="I35" s="174"/>
      <c r="J35" s="40"/>
      <c r="K35" s="40"/>
      <c r="L35" s="44"/>
      <c r="M35" s="44"/>
      <c r="N35" s="44"/>
      <c r="O35" s="113"/>
      <c r="P35" s="40"/>
      <c r="Q35" s="40"/>
      <c r="R35" s="39"/>
      <c r="S35" s="39"/>
      <c r="T35" s="39"/>
      <c r="U35" s="92"/>
      <c r="V35" s="92"/>
      <c r="W35" s="92"/>
      <c r="X35" s="92"/>
      <c r="Y35" s="93"/>
      <c r="Z35" s="93"/>
      <c r="AA35" s="93"/>
      <c r="AB35" s="93"/>
      <c r="AC35" s="93"/>
    </row>
    <row r="36" spans="1:29" s="43" customFormat="1" ht="10.5" customHeight="1">
      <c r="A36" s="186">
        <v>16</v>
      </c>
      <c r="B36" s="188" t="str">
        <f>IF(A36="","",VLOOKUP(A36,ﾃﾞｰﾀ!$G$5:$J$36,2,FALSE))</f>
        <v>佐伯</v>
      </c>
      <c r="C36" s="188" t="str">
        <f>IF(A36="","",VLOOKUP(A36,ﾃﾞｰﾀ!$G$5:$J$36,3,FALSE))</f>
        <v>直政</v>
      </c>
      <c r="D36" s="204" t="str">
        <f>IF(A36="","",VLOOKUP(A36,ﾃﾞｰﾀ!$G$5:$J$36,4,FALSE))</f>
        <v>(大・LOB.TA）</v>
      </c>
      <c r="E36" s="204"/>
      <c r="F36" s="204"/>
      <c r="G36" s="112"/>
      <c r="H36" s="197">
        <v>83</v>
      </c>
      <c r="I36" s="197"/>
      <c r="J36" s="40"/>
      <c r="K36" s="40"/>
      <c r="L36" s="44"/>
      <c r="M36" s="44"/>
      <c r="N36" s="44"/>
      <c r="O36" s="113"/>
      <c r="P36" s="197">
        <v>24</v>
      </c>
      <c r="Q36" s="197" t="str">
        <f>IF(P36="","",VLOOKUP(P36,ﾃﾞｰﾀ!$G$5:$J$36,2,FALSE))</f>
        <v>石井</v>
      </c>
      <c r="R36" s="39"/>
      <c r="S36" s="39"/>
      <c r="T36" s="39"/>
      <c r="U36" s="92"/>
      <c r="V36" s="92"/>
      <c r="W36" s="92"/>
      <c r="X36" s="92"/>
      <c r="Y36" s="93"/>
      <c r="Z36" s="93"/>
      <c r="AA36" s="93"/>
      <c r="AB36" s="93"/>
      <c r="AC36" s="93"/>
    </row>
    <row r="37" spans="1:29" s="43" customFormat="1" ht="10.5" customHeight="1">
      <c r="A37" s="186"/>
      <c r="B37" s="188"/>
      <c r="C37" s="188"/>
      <c r="D37" s="204"/>
      <c r="E37" s="204"/>
      <c r="F37" s="204"/>
      <c r="G37" s="39"/>
      <c r="H37" s="40"/>
      <c r="I37" s="40"/>
      <c r="J37" s="40"/>
      <c r="K37" s="40"/>
      <c r="L37" s="44"/>
      <c r="M37" s="44"/>
      <c r="N37" s="44"/>
      <c r="O37" s="113"/>
      <c r="P37" s="198"/>
      <c r="Q37" s="198"/>
      <c r="R37" s="39"/>
      <c r="S37" s="39"/>
      <c r="T37" s="39"/>
      <c r="U37" s="92"/>
      <c r="V37" s="92"/>
      <c r="W37" s="92"/>
      <c r="X37" s="92"/>
      <c r="Y37" s="93"/>
      <c r="Z37" s="93"/>
      <c r="AA37" s="93"/>
      <c r="AB37" s="93"/>
      <c r="AC37" s="93"/>
    </row>
    <row r="38" spans="1:29" s="43" customFormat="1" ht="10.5" customHeight="1">
      <c r="A38" s="186">
        <v>17</v>
      </c>
      <c r="B38" s="188" t="str">
        <f>IF(A38="","",VLOOKUP(A38,ﾃﾞｰﾀ!$G$5:$J$36,2,FALSE))</f>
        <v>高橋</v>
      </c>
      <c r="C38" s="188" t="str">
        <f>IF(A38="","",VLOOKUP(A38,ﾃﾞｰﾀ!$G$5:$J$36,3,FALSE))</f>
        <v>一希</v>
      </c>
      <c r="D38" s="204" t="str">
        <f>IF(A38="","",VLOOKUP(A38,ﾃﾞｰﾀ!$G$5:$J$36,4,FALSE))</f>
        <v>(福・北九州ｳｴｽﾄ）</v>
      </c>
      <c r="E38" s="204"/>
      <c r="F38" s="204"/>
      <c r="G38" s="110"/>
      <c r="H38" s="197">
        <v>17</v>
      </c>
      <c r="I38" s="197" t="str">
        <f>IF(H38="","",VLOOKUP(H38,ﾃﾞｰﾀ!$G$5:$J$36,2,FALSE))</f>
        <v>高橋</v>
      </c>
      <c r="J38" s="40"/>
      <c r="K38" s="40"/>
      <c r="L38" s="40"/>
      <c r="M38" s="40"/>
      <c r="N38" s="44"/>
      <c r="O38" s="113"/>
      <c r="P38" s="189">
        <v>6460</v>
      </c>
      <c r="Q38" s="190"/>
      <c r="R38" s="39"/>
      <c r="S38" s="39"/>
      <c r="T38" s="39"/>
      <c r="U38" s="93"/>
      <c r="V38" s="93"/>
      <c r="W38" s="93"/>
      <c r="X38" s="93"/>
      <c r="Y38" s="93"/>
      <c r="Z38" s="93"/>
      <c r="AA38" s="93"/>
      <c r="AB38" s="93"/>
      <c r="AC38" s="93"/>
    </row>
    <row r="39" spans="1:29" s="43" customFormat="1" ht="10.5" customHeight="1">
      <c r="A39" s="186"/>
      <c r="B39" s="188"/>
      <c r="C39" s="188"/>
      <c r="D39" s="204"/>
      <c r="E39" s="204"/>
      <c r="F39" s="204"/>
      <c r="G39" s="111"/>
      <c r="H39" s="198"/>
      <c r="I39" s="198"/>
      <c r="J39" s="40"/>
      <c r="K39" s="40"/>
      <c r="L39" s="40"/>
      <c r="M39" s="40"/>
      <c r="N39" s="44"/>
      <c r="O39" s="113"/>
      <c r="P39" s="40"/>
      <c r="Q39" s="40"/>
      <c r="R39" s="39"/>
      <c r="S39" s="39"/>
      <c r="T39" s="39"/>
      <c r="U39" s="93"/>
      <c r="V39" s="93"/>
      <c r="W39" s="93"/>
      <c r="X39" s="93"/>
      <c r="Y39" s="93"/>
      <c r="Z39" s="93"/>
      <c r="AA39" s="93"/>
      <c r="AB39" s="93"/>
      <c r="AC39" s="93"/>
    </row>
    <row r="40" spans="1:29" s="43" customFormat="1" ht="10.5" customHeight="1">
      <c r="A40" s="186">
        <v>18</v>
      </c>
      <c r="B40" s="188" t="str">
        <f>IF(A40="","",VLOOKUP(A40,ﾃﾞｰﾀ!$G$5:$J$36,2,FALSE))</f>
        <v>青山</v>
      </c>
      <c r="C40" s="188" t="str">
        <f>IF(A40="","",VLOOKUP(A40,ﾃﾞｰﾀ!$G$5:$J$36,3,FALSE))</f>
        <v>悠希</v>
      </c>
      <c r="D40" s="204" t="str">
        <f>IF(A40="","",VLOOKUP(A40,ﾃﾞｰﾀ!$G$5:$J$36,4,FALSE))</f>
        <v>(長・スガTS）</v>
      </c>
      <c r="E40" s="204"/>
      <c r="F40" s="204"/>
      <c r="G40" s="112"/>
      <c r="H40" s="190">
        <v>84</v>
      </c>
      <c r="I40" s="172"/>
      <c r="J40" s="175">
        <v>17</v>
      </c>
      <c r="K40" s="197" t="str">
        <f>IF(J40="","",VLOOKUP(J40,ﾃﾞｰﾀ!$G$5:$J$36,2,FALSE))</f>
        <v>高橋</v>
      </c>
      <c r="L40" s="40"/>
      <c r="M40" s="40"/>
      <c r="N40" s="44"/>
      <c r="O40" s="113"/>
      <c r="P40" s="40"/>
      <c r="Q40" s="40"/>
      <c r="R40" s="39"/>
      <c r="S40" s="39"/>
      <c r="T40" s="39"/>
      <c r="U40" s="45"/>
      <c r="V40" s="92"/>
      <c r="W40" s="93"/>
      <c r="X40" s="93"/>
      <c r="Y40" s="93"/>
      <c r="Z40" s="93"/>
      <c r="AA40" s="93"/>
      <c r="AB40" s="93"/>
      <c r="AC40" s="93"/>
    </row>
    <row r="41" spans="1:29" s="43" customFormat="1" ht="10.5" customHeight="1">
      <c r="A41" s="186"/>
      <c r="B41" s="188"/>
      <c r="C41" s="188"/>
      <c r="D41" s="204"/>
      <c r="E41" s="204"/>
      <c r="F41" s="204"/>
      <c r="G41" s="39"/>
      <c r="H41" s="44"/>
      <c r="I41" s="113"/>
      <c r="J41" s="176"/>
      <c r="K41" s="198"/>
      <c r="L41" s="40"/>
      <c r="M41" s="40"/>
      <c r="N41" s="44"/>
      <c r="O41" s="113"/>
      <c r="P41" s="40"/>
      <c r="Q41" s="40"/>
      <c r="R41" s="39"/>
      <c r="S41" s="39"/>
      <c r="T41" s="39"/>
      <c r="U41" s="94"/>
      <c r="V41" s="45"/>
      <c r="W41" s="45"/>
      <c r="X41" s="46"/>
      <c r="Y41" s="93"/>
      <c r="Z41" s="93"/>
      <c r="AA41" s="93"/>
      <c r="AB41" s="93"/>
      <c r="AC41" s="93"/>
    </row>
    <row r="42" spans="1:29" s="43" customFormat="1" ht="10.5" customHeight="1">
      <c r="A42" s="186">
        <v>19</v>
      </c>
      <c r="B42" s="188" t="str">
        <f>IF(A42="","",VLOOKUP(A42,ﾃﾞｰﾀ!$G$5:$J$36,2,FALSE))</f>
        <v>成松</v>
      </c>
      <c r="C42" s="188" t="str">
        <f>IF(A42="","",VLOOKUP(A42,ﾃﾞｰﾀ!$G$5:$J$36,3,FALSE))</f>
        <v>智紀</v>
      </c>
      <c r="D42" s="204" t="str">
        <f>IF(A42="","",VLOOKUP(A42,ﾃﾞｰﾀ!$G$5:$J$36,4,FALSE))</f>
        <v>(熊・RKKﾙｰﾃﾞﾝｽTC)</v>
      </c>
      <c r="E42" s="204"/>
      <c r="F42" s="204"/>
      <c r="G42" s="110"/>
      <c r="H42" s="197">
        <v>20</v>
      </c>
      <c r="I42" s="173" t="str">
        <f>IF(H42="","",VLOOKUP(H42,ﾃﾞｰﾀ!$G$5:$J$36,2,FALSE))</f>
        <v>池田</v>
      </c>
      <c r="J42" s="190">
        <v>82</v>
      </c>
      <c r="K42" s="172"/>
      <c r="L42" s="44"/>
      <c r="M42" s="40"/>
      <c r="N42" s="44"/>
      <c r="O42" s="113"/>
      <c r="P42" s="40"/>
      <c r="Q42" s="40"/>
      <c r="R42" s="39"/>
      <c r="S42" s="39"/>
      <c r="T42" s="39"/>
      <c r="U42" s="94"/>
      <c r="V42" s="45"/>
      <c r="W42" s="45"/>
      <c r="X42" s="46"/>
      <c r="Y42" s="93"/>
      <c r="Z42" s="93"/>
      <c r="AA42" s="93"/>
      <c r="AB42" s="93"/>
      <c r="AC42" s="93"/>
    </row>
    <row r="43" spans="1:29" s="43" customFormat="1" ht="10.5" customHeight="1">
      <c r="A43" s="186"/>
      <c r="B43" s="188"/>
      <c r="C43" s="188"/>
      <c r="D43" s="204"/>
      <c r="E43" s="204"/>
      <c r="F43" s="204"/>
      <c r="G43" s="111"/>
      <c r="H43" s="198"/>
      <c r="I43" s="174"/>
      <c r="J43" s="44"/>
      <c r="K43" s="113"/>
      <c r="L43" s="44"/>
      <c r="M43" s="40"/>
      <c r="N43" s="44"/>
      <c r="O43" s="113"/>
      <c r="P43" s="40"/>
      <c r="Q43" s="40"/>
      <c r="R43" s="39"/>
      <c r="S43" s="39"/>
      <c r="T43" s="39"/>
      <c r="U43" s="93"/>
      <c r="V43" s="45"/>
      <c r="W43" s="45"/>
      <c r="X43" s="45"/>
      <c r="Y43" s="93"/>
      <c r="Z43" s="93"/>
      <c r="AA43" s="93"/>
      <c r="AB43" s="93"/>
      <c r="AC43" s="93"/>
    </row>
    <row r="44" spans="1:29" s="43" customFormat="1" ht="10.5" customHeight="1">
      <c r="A44" s="186">
        <v>20</v>
      </c>
      <c r="B44" s="188" t="str">
        <f>IF(A44="","",VLOOKUP(A44,ﾃﾞｰﾀ!$G$5:$J$36,2,FALSE))</f>
        <v>池田</v>
      </c>
      <c r="C44" s="188" t="str">
        <f>IF(A44="","",VLOOKUP(A44,ﾃﾞｰﾀ!$G$5:$J$36,3,FALSE))</f>
        <v>智博</v>
      </c>
      <c r="D44" s="204" t="str">
        <f>IF(A44="","",VLOOKUP(A44,ﾃﾞｰﾀ!$G$5:$J$36,4,FALSE))</f>
        <v>(佐・太閤TC）</v>
      </c>
      <c r="E44" s="204"/>
      <c r="F44" s="204"/>
      <c r="G44" s="112"/>
      <c r="H44" s="197">
        <v>81</v>
      </c>
      <c r="I44" s="197"/>
      <c r="J44" s="44"/>
      <c r="K44" s="113"/>
      <c r="L44" s="175">
        <v>24</v>
      </c>
      <c r="M44" s="197" t="str">
        <f>IF(L44="","",VLOOKUP(L44,ﾃﾞｰﾀ!$G$5:$J$36,2,FALSE))</f>
        <v>石井</v>
      </c>
      <c r="N44" s="44"/>
      <c r="O44" s="113"/>
      <c r="P44" s="40"/>
      <c r="Q44" s="40"/>
      <c r="R44" s="39"/>
      <c r="S44" s="39"/>
      <c r="T44" s="39"/>
      <c r="U44" s="93"/>
      <c r="V44" s="45"/>
      <c r="W44" s="45"/>
      <c r="X44" s="45"/>
      <c r="Y44" s="93"/>
      <c r="Z44" s="93"/>
      <c r="AA44" s="93"/>
      <c r="AB44" s="93"/>
      <c r="AC44" s="93"/>
    </row>
    <row r="45" spans="1:29" s="43" customFormat="1" ht="10.5" customHeight="1">
      <c r="A45" s="186"/>
      <c r="B45" s="188"/>
      <c r="C45" s="188"/>
      <c r="D45" s="204"/>
      <c r="E45" s="204"/>
      <c r="F45" s="204"/>
      <c r="G45" s="39"/>
      <c r="H45" s="40"/>
      <c r="I45" s="40"/>
      <c r="J45" s="44"/>
      <c r="K45" s="113"/>
      <c r="L45" s="176"/>
      <c r="M45" s="198"/>
      <c r="N45" s="44"/>
      <c r="O45" s="113"/>
      <c r="P45" s="40"/>
      <c r="Q45" s="40"/>
      <c r="R45" s="39"/>
      <c r="S45" s="39"/>
      <c r="T45" s="39"/>
      <c r="U45" s="93"/>
      <c r="V45" s="45"/>
      <c r="W45" s="45"/>
      <c r="X45" s="45"/>
      <c r="Y45" s="93"/>
      <c r="Z45" s="93"/>
      <c r="AA45" s="93"/>
      <c r="AB45" s="93"/>
      <c r="AC45" s="93"/>
    </row>
    <row r="46" spans="1:29" s="43" customFormat="1" ht="10.5" customHeight="1">
      <c r="A46" s="186">
        <v>21</v>
      </c>
      <c r="B46" s="188" t="str">
        <f>IF(A46="","",VLOOKUP(A46,ﾃﾞｰﾀ!$G$5:$J$36,2,FALSE))</f>
        <v>大塚</v>
      </c>
      <c r="C46" s="188" t="str">
        <f>IF(A46="","",VLOOKUP(A46,ﾃﾞｰﾀ!$G$5:$J$36,3,FALSE))</f>
        <v>陽平</v>
      </c>
      <c r="D46" s="204" t="str">
        <f>IF(A46="","",VLOOKUP(A46,ﾃﾞｰﾀ!$G$5:$J$36,4,FALSE))</f>
        <v>(熊・長嶺ＴＣ）</v>
      </c>
      <c r="E46" s="204"/>
      <c r="F46" s="204"/>
      <c r="G46" s="110"/>
      <c r="H46" s="197">
        <v>22</v>
      </c>
      <c r="I46" s="197" t="str">
        <f>IF(H46="","",VLOOKUP(H46,ﾃﾞｰﾀ!$G$5:$J$36,2,FALSE))</f>
        <v>内田</v>
      </c>
      <c r="J46" s="44"/>
      <c r="K46" s="113"/>
      <c r="L46" s="190">
        <v>86</v>
      </c>
      <c r="M46" s="172"/>
      <c r="N46" s="44"/>
      <c r="O46" s="113"/>
      <c r="P46" s="40"/>
      <c r="Q46" s="40"/>
      <c r="R46" s="39"/>
      <c r="S46" s="39"/>
      <c r="T46" s="39"/>
      <c r="U46" s="45"/>
      <c r="V46" s="92"/>
      <c r="W46" s="95"/>
      <c r="X46" s="95"/>
      <c r="Y46" s="93"/>
      <c r="Z46" s="93"/>
      <c r="AA46" s="93"/>
      <c r="AB46" s="93"/>
      <c r="AC46" s="93"/>
    </row>
    <row r="47" spans="1:29" s="43" customFormat="1" ht="10.5" customHeight="1">
      <c r="A47" s="186"/>
      <c r="B47" s="188"/>
      <c r="C47" s="188"/>
      <c r="D47" s="204"/>
      <c r="E47" s="204"/>
      <c r="F47" s="204"/>
      <c r="G47" s="111"/>
      <c r="H47" s="198"/>
      <c r="I47" s="198"/>
      <c r="J47" s="44"/>
      <c r="K47" s="113"/>
      <c r="L47" s="44"/>
      <c r="M47" s="113"/>
      <c r="N47" s="44"/>
      <c r="O47" s="113"/>
      <c r="P47" s="40"/>
      <c r="Q47" s="40"/>
      <c r="R47" s="39"/>
      <c r="S47" s="39"/>
      <c r="T47" s="39"/>
      <c r="U47" s="93"/>
      <c r="V47" s="45"/>
      <c r="W47" s="45"/>
      <c r="X47" s="46"/>
      <c r="Y47" s="93"/>
      <c r="Z47" s="93"/>
      <c r="AA47" s="93"/>
      <c r="AB47" s="93"/>
      <c r="AC47" s="93"/>
    </row>
    <row r="48" spans="1:29" s="43" customFormat="1" ht="10.5" customHeight="1">
      <c r="A48" s="186">
        <v>22</v>
      </c>
      <c r="B48" s="188" t="str">
        <f>IF(A48="","",VLOOKUP(A48,ﾃﾞｰﾀ!$G$5:$J$36,2,FALSE))</f>
        <v>内田</v>
      </c>
      <c r="C48" s="188" t="str">
        <f>IF(A48="","",VLOOKUP(A48,ﾃﾞｰﾀ!$G$5:$J$36,3,FALSE))</f>
        <v>浩史</v>
      </c>
      <c r="D48" s="204" t="str">
        <f>IF(A48="","",VLOOKUP(A48,ﾃﾞｰﾀ!$G$5:$J$36,4,FALSE))</f>
        <v>(大・B.J）</v>
      </c>
      <c r="E48" s="204"/>
      <c r="F48" s="204"/>
      <c r="G48" s="112"/>
      <c r="H48" s="190">
        <v>84</v>
      </c>
      <c r="I48" s="172"/>
      <c r="J48" s="175">
        <v>24</v>
      </c>
      <c r="K48" s="173" t="str">
        <f>IF(J48="","",VLOOKUP(J48,ﾃﾞｰﾀ!$G$5:$J$36,2,FALSE))</f>
        <v>石井</v>
      </c>
      <c r="L48" s="44"/>
      <c r="M48" s="113"/>
      <c r="N48" s="44"/>
      <c r="O48" s="113"/>
      <c r="P48" s="40"/>
      <c r="Q48" s="40"/>
      <c r="R48" s="39"/>
      <c r="S48" s="39"/>
      <c r="T48" s="39"/>
      <c r="U48" s="93"/>
      <c r="V48" s="45"/>
      <c r="W48" s="45"/>
      <c r="X48" s="46"/>
      <c r="Y48" s="93"/>
      <c r="Z48" s="93"/>
      <c r="AA48" s="93"/>
      <c r="AB48" s="93"/>
      <c r="AC48" s="93"/>
    </row>
    <row r="49" spans="1:29" s="43" customFormat="1" ht="10.5" customHeight="1">
      <c r="A49" s="186"/>
      <c r="B49" s="188"/>
      <c r="C49" s="188"/>
      <c r="D49" s="204"/>
      <c r="E49" s="204"/>
      <c r="F49" s="204"/>
      <c r="G49" s="39"/>
      <c r="H49" s="44"/>
      <c r="I49" s="113"/>
      <c r="J49" s="176"/>
      <c r="K49" s="174"/>
      <c r="L49" s="44"/>
      <c r="M49" s="113"/>
      <c r="N49" s="44"/>
      <c r="O49" s="113"/>
      <c r="P49" s="40"/>
      <c r="Q49" s="40"/>
      <c r="R49" s="39"/>
      <c r="S49" s="39"/>
      <c r="T49" s="39"/>
      <c r="U49" s="93"/>
      <c r="V49" s="45"/>
      <c r="W49" s="45"/>
      <c r="X49" s="46"/>
      <c r="Y49" s="93"/>
      <c r="Z49" s="93"/>
      <c r="AA49" s="93"/>
      <c r="AB49" s="93"/>
      <c r="AC49" s="93"/>
    </row>
    <row r="50" spans="1:29" s="43" customFormat="1" ht="10.5" customHeight="1">
      <c r="A50" s="186">
        <v>23</v>
      </c>
      <c r="B50" s="188" t="str">
        <f>IF(A50="","",VLOOKUP(A50,ﾃﾞｰﾀ!$G$5:$J$36,2,FALSE))</f>
        <v>永富</v>
      </c>
      <c r="C50" s="188" t="str">
        <f>IF(A50="","",VLOOKUP(A50,ﾃﾞｰﾀ!$G$5:$J$36,3,FALSE))</f>
        <v>康太郎</v>
      </c>
      <c r="D50" s="204" t="str">
        <f>IF(A50="","",VLOOKUP(A50,ﾃﾞｰﾀ!$G$5:$J$36,4,FALSE))</f>
        <v>(大・LOB.TA）</v>
      </c>
      <c r="E50" s="204"/>
      <c r="F50" s="204"/>
      <c r="G50" s="110"/>
      <c r="H50" s="197">
        <v>24</v>
      </c>
      <c r="I50" s="173" t="str">
        <f>IF(H50="","",VLOOKUP(H50,ﾃﾞｰﾀ!$G$5:$J$36,2,FALSE))</f>
        <v>石井</v>
      </c>
      <c r="J50" s="197">
        <v>81</v>
      </c>
      <c r="K50" s="177"/>
      <c r="L50" s="44"/>
      <c r="M50" s="113"/>
      <c r="N50" s="44"/>
      <c r="O50" s="113"/>
      <c r="P50" s="40"/>
      <c r="Q50" s="40"/>
      <c r="R50" s="39"/>
      <c r="S50" s="39"/>
      <c r="T50" s="39"/>
      <c r="U50" s="93"/>
      <c r="V50" s="45"/>
      <c r="W50" s="45"/>
      <c r="X50" s="46"/>
      <c r="Y50" s="93"/>
      <c r="Z50" s="93"/>
      <c r="AA50" s="93"/>
      <c r="AB50" s="93"/>
      <c r="AC50" s="93"/>
    </row>
    <row r="51" spans="1:29" s="43" customFormat="1" ht="10.5" customHeight="1">
      <c r="A51" s="186"/>
      <c r="B51" s="188"/>
      <c r="C51" s="188"/>
      <c r="D51" s="204"/>
      <c r="E51" s="204"/>
      <c r="F51" s="204"/>
      <c r="G51" s="111"/>
      <c r="H51" s="198"/>
      <c r="I51" s="174"/>
      <c r="J51" s="40"/>
      <c r="K51" s="40"/>
      <c r="L51" s="44"/>
      <c r="M51" s="113"/>
      <c r="N51" s="44"/>
      <c r="O51" s="113"/>
      <c r="P51" s="40"/>
      <c r="Q51" s="40"/>
      <c r="R51" s="39"/>
      <c r="S51" s="39"/>
      <c r="T51" s="39"/>
      <c r="U51" s="93"/>
      <c r="V51" s="45"/>
      <c r="W51" s="45"/>
      <c r="X51" s="46"/>
      <c r="Y51" s="93"/>
      <c r="Z51" s="93"/>
      <c r="AA51" s="93"/>
      <c r="AB51" s="93"/>
      <c r="AC51" s="93"/>
    </row>
    <row r="52" spans="1:29" s="43" customFormat="1" ht="10.5" customHeight="1">
      <c r="A52" s="186">
        <v>24</v>
      </c>
      <c r="B52" s="188" t="str">
        <f>IF(A52="","",VLOOKUP(A52,ﾃﾞｰﾀ!$G$5:$J$36,2,FALSE))</f>
        <v>石井</v>
      </c>
      <c r="C52" s="188" t="str">
        <f>IF(A52="","",VLOOKUP(A52,ﾃﾞｰﾀ!$G$5:$J$36,3,FALSE))</f>
        <v>智久</v>
      </c>
      <c r="D52" s="204" t="str">
        <f>IF(A52="","",VLOOKUP(A52,ﾃﾞｰﾀ!$G$5:$J$36,4,FALSE))</f>
        <v>(宮・ｼｰｶﾞｲｱTC）</v>
      </c>
      <c r="E52" s="204"/>
      <c r="F52" s="204"/>
      <c r="G52" s="112"/>
      <c r="H52" s="197">
        <v>81</v>
      </c>
      <c r="I52" s="197"/>
      <c r="J52" s="40"/>
      <c r="K52" s="40"/>
      <c r="L52" s="44"/>
      <c r="M52" s="113"/>
      <c r="N52" s="197">
        <v>24</v>
      </c>
      <c r="O52" s="173" t="str">
        <f>IF(N52="","",VLOOKUP(N52,ﾃﾞｰﾀ!$G$5:$J$36,2,FALSE))</f>
        <v>石井</v>
      </c>
      <c r="P52" s="40"/>
      <c r="Q52" s="40"/>
      <c r="R52" s="39"/>
      <c r="S52" s="39"/>
      <c r="T52" s="39"/>
      <c r="U52" s="93"/>
      <c r="V52" s="45"/>
      <c r="W52" s="45"/>
      <c r="X52" s="46"/>
      <c r="Y52" s="93"/>
      <c r="Z52" s="93"/>
      <c r="AA52" s="93"/>
      <c r="AB52" s="93"/>
      <c r="AC52" s="93"/>
    </row>
    <row r="53" spans="1:29" s="43" customFormat="1" ht="10.5" customHeight="1">
      <c r="A53" s="186"/>
      <c r="B53" s="188"/>
      <c r="C53" s="188"/>
      <c r="D53" s="204"/>
      <c r="E53" s="204"/>
      <c r="F53" s="204"/>
      <c r="G53" s="39"/>
      <c r="H53" s="40"/>
      <c r="I53" s="40"/>
      <c r="J53" s="40"/>
      <c r="K53" s="40"/>
      <c r="L53" s="44"/>
      <c r="M53" s="113"/>
      <c r="N53" s="198"/>
      <c r="O53" s="174"/>
      <c r="P53" s="40"/>
      <c r="Q53" s="40"/>
      <c r="R53" s="39"/>
      <c r="S53" s="39"/>
      <c r="T53" s="39"/>
      <c r="U53" s="93"/>
      <c r="V53" s="45"/>
      <c r="W53" s="45"/>
      <c r="X53" s="46"/>
      <c r="Y53" s="93"/>
      <c r="Z53" s="93"/>
      <c r="AA53" s="93"/>
      <c r="AB53" s="93"/>
      <c r="AC53" s="93"/>
    </row>
    <row r="54" spans="1:29" s="43" customFormat="1" ht="10.5" customHeight="1">
      <c r="A54" s="186">
        <v>25</v>
      </c>
      <c r="B54" s="188" t="str">
        <f>IF(A54="","",VLOOKUP(A54,ﾃﾞｰﾀ!$G$5:$J$36,2,FALSE))</f>
        <v>志風</v>
      </c>
      <c r="C54" s="188" t="str">
        <f>IF(A54="","",VLOOKUP(A54,ﾃﾞｰﾀ!$G$5:$J$36,3,FALSE))</f>
        <v>友規</v>
      </c>
      <c r="D54" s="204" t="str">
        <f>IF(A54="","",VLOOKUP(A54,ﾃﾞｰﾀ!$G$5:$J$36,4,FALSE))</f>
        <v>(鹿・ｴﾙｸﾞ)</v>
      </c>
      <c r="E54" s="204"/>
      <c r="F54" s="204"/>
      <c r="G54" s="110"/>
      <c r="H54" s="197">
        <v>26</v>
      </c>
      <c r="I54" s="197" t="str">
        <f>IF(H54="","",VLOOKUP(H54,ﾃﾞｰﾀ!$G$5:$J$36,2,FALSE))</f>
        <v>徳田</v>
      </c>
      <c r="J54" s="40"/>
      <c r="K54" s="40"/>
      <c r="L54" s="44"/>
      <c r="M54" s="113"/>
      <c r="N54" s="197">
        <v>80</v>
      </c>
      <c r="O54" s="177"/>
      <c r="P54" s="40"/>
      <c r="Q54" s="40"/>
      <c r="R54" s="39"/>
      <c r="S54" s="39"/>
      <c r="T54" s="39"/>
      <c r="U54" s="93"/>
      <c r="V54" s="45"/>
      <c r="W54" s="45"/>
      <c r="X54" s="46"/>
      <c r="Y54" s="93"/>
      <c r="Z54" s="93"/>
      <c r="AA54" s="93"/>
      <c r="AB54" s="93"/>
      <c r="AC54" s="93"/>
    </row>
    <row r="55" spans="1:29" s="43" customFormat="1" ht="10.5" customHeight="1">
      <c r="A55" s="186"/>
      <c r="B55" s="188"/>
      <c r="C55" s="188"/>
      <c r="D55" s="204"/>
      <c r="E55" s="204"/>
      <c r="F55" s="204"/>
      <c r="G55" s="111"/>
      <c r="H55" s="198"/>
      <c r="I55" s="198"/>
      <c r="J55" s="40"/>
      <c r="K55" s="40"/>
      <c r="L55" s="44"/>
      <c r="M55" s="113"/>
      <c r="N55" s="40"/>
      <c r="O55" s="40"/>
      <c r="P55" s="40"/>
      <c r="Q55" s="40"/>
      <c r="R55" s="39"/>
      <c r="S55" s="39"/>
      <c r="T55" s="39"/>
      <c r="U55" s="93"/>
      <c r="V55" s="93"/>
      <c r="W55" s="93"/>
      <c r="X55" s="93"/>
      <c r="Y55" s="93"/>
      <c r="Z55" s="93"/>
      <c r="AA55" s="93"/>
      <c r="AB55" s="93"/>
      <c r="AC55" s="93"/>
    </row>
    <row r="56" spans="1:29" s="43" customFormat="1" ht="10.5" customHeight="1">
      <c r="A56" s="186">
        <v>26</v>
      </c>
      <c r="B56" s="188" t="str">
        <f>IF(A56="","",VLOOKUP(A56,ﾃﾞｰﾀ!$G$5:$J$36,2,FALSE))</f>
        <v>徳田</v>
      </c>
      <c r="C56" s="188" t="str">
        <f>IF(A56="","",VLOOKUP(A56,ﾃﾞｰﾀ!$G$5:$J$36,3,FALSE))</f>
        <v>倫太郎</v>
      </c>
      <c r="D56" s="204" t="str">
        <f>IF(A56="","",VLOOKUP(A56,ﾃﾞｰﾀ!$G$5:$J$36,4,FALSE))</f>
        <v>(佐・佐賀GTC）</v>
      </c>
      <c r="E56" s="204"/>
      <c r="F56" s="204"/>
      <c r="G56" s="112"/>
      <c r="H56" s="190">
        <v>82</v>
      </c>
      <c r="I56" s="172"/>
      <c r="J56" s="197">
        <v>26</v>
      </c>
      <c r="K56" s="197" t="str">
        <f>IF(J56="","",VLOOKUP(J56,ﾃﾞｰﾀ!$G$5:$J$36,2,FALSE))</f>
        <v>徳田</v>
      </c>
      <c r="L56" s="44"/>
      <c r="M56" s="113"/>
      <c r="N56" s="40"/>
      <c r="O56" s="40"/>
      <c r="P56" s="40"/>
      <c r="Q56" s="40"/>
      <c r="R56" s="39"/>
      <c r="S56" s="39"/>
      <c r="T56" s="39"/>
      <c r="U56" s="93"/>
      <c r="V56" s="93"/>
      <c r="W56" s="93"/>
      <c r="X56" s="93"/>
      <c r="Y56" s="93"/>
      <c r="Z56" s="93"/>
      <c r="AA56" s="93"/>
      <c r="AB56" s="93"/>
      <c r="AC56" s="93"/>
    </row>
    <row r="57" spans="1:29" s="43" customFormat="1" ht="10.5" customHeight="1">
      <c r="A57" s="186"/>
      <c r="B57" s="188"/>
      <c r="C57" s="188"/>
      <c r="D57" s="204"/>
      <c r="E57" s="204"/>
      <c r="F57" s="204"/>
      <c r="G57" s="39"/>
      <c r="H57" s="44"/>
      <c r="I57" s="113"/>
      <c r="J57" s="198"/>
      <c r="K57" s="198"/>
      <c r="L57" s="44"/>
      <c r="M57" s="113"/>
      <c r="N57" s="40"/>
      <c r="O57" s="40"/>
      <c r="P57" s="40"/>
      <c r="Q57" s="40"/>
      <c r="R57" s="39"/>
      <c r="S57" s="39"/>
      <c r="T57" s="39"/>
      <c r="U57" s="93"/>
      <c r="V57" s="93"/>
      <c r="W57" s="93"/>
      <c r="X57" s="93"/>
      <c r="Y57" s="93"/>
      <c r="Z57" s="93"/>
      <c r="AA57" s="93"/>
      <c r="AB57" s="93"/>
      <c r="AC57" s="93"/>
    </row>
    <row r="58" spans="1:29" s="43" customFormat="1" ht="10.5" customHeight="1">
      <c r="A58" s="186">
        <v>27</v>
      </c>
      <c r="B58" s="188" t="str">
        <f>IF(A58="","",VLOOKUP(A58,ﾃﾞｰﾀ!$G$5:$J$36,2,FALSE))</f>
        <v>南里</v>
      </c>
      <c r="C58" s="188" t="str">
        <f>IF(A58="","",VLOOKUP(A58,ﾃﾞｰﾀ!$G$5:$J$36,3,FALSE))</f>
        <v>直</v>
      </c>
      <c r="D58" s="204" t="str">
        <f>IF(A58="","",VLOOKUP(A58,ﾃﾞｰﾀ!$G$5:$J$36,4,FALSE))</f>
        <v>(福・ﾌﾞﾗｲﾄﾃﾆｽｾﾝﾀｰ）</v>
      </c>
      <c r="E58" s="204"/>
      <c r="F58" s="204"/>
      <c r="G58" s="110"/>
      <c r="H58" s="197">
        <v>27</v>
      </c>
      <c r="I58" s="173" t="str">
        <f>IF(H58="","",VLOOKUP(H58,ﾃﾞｰﾀ!$G$5:$J$36,2,FALSE))</f>
        <v>南里</v>
      </c>
      <c r="J58" s="190">
        <v>81</v>
      </c>
      <c r="K58" s="172"/>
      <c r="L58" s="44"/>
      <c r="M58" s="113"/>
      <c r="N58" s="40"/>
      <c r="O58" s="40"/>
      <c r="P58" s="40"/>
      <c r="Q58" s="40"/>
      <c r="R58" s="39"/>
      <c r="S58" s="39"/>
      <c r="T58" s="39"/>
      <c r="U58" s="93"/>
      <c r="V58" s="93"/>
      <c r="W58" s="93"/>
      <c r="X58" s="93"/>
      <c r="Y58" s="93"/>
      <c r="Z58" s="93"/>
      <c r="AA58" s="93"/>
      <c r="AB58" s="93"/>
      <c r="AC58" s="93"/>
    </row>
    <row r="59" spans="1:29" s="43" customFormat="1" ht="10.5" customHeight="1">
      <c r="A59" s="186"/>
      <c r="B59" s="188"/>
      <c r="C59" s="188"/>
      <c r="D59" s="204"/>
      <c r="E59" s="204"/>
      <c r="F59" s="204"/>
      <c r="G59" s="111"/>
      <c r="H59" s="198"/>
      <c r="I59" s="174"/>
      <c r="J59" s="44"/>
      <c r="K59" s="113"/>
      <c r="L59" s="44"/>
      <c r="M59" s="113"/>
      <c r="N59" s="40"/>
      <c r="O59" s="40"/>
      <c r="P59" s="40"/>
      <c r="Q59" s="40"/>
      <c r="R59" s="39"/>
      <c r="S59" s="39"/>
      <c r="T59" s="39"/>
      <c r="U59" s="93"/>
      <c r="V59" s="93"/>
      <c r="W59" s="93"/>
      <c r="X59" s="93"/>
      <c r="Y59" s="93"/>
      <c r="Z59" s="93"/>
      <c r="AA59" s="93"/>
      <c r="AB59" s="93"/>
      <c r="AC59" s="93"/>
    </row>
    <row r="60" spans="1:29" s="43" customFormat="1" ht="10.5" customHeight="1">
      <c r="A60" s="186">
        <v>28</v>
      </c>
      <c r="B60" s="188" t="str">
        <f>IF(A60="","",VLOOKUP(A60,ﾃﾞｰﾀ!$G$5:$J$36,2,FALSE))</f>
        <v>芝原</v>
      </c>
      <c r="C60" s="188" t="str">
        <f>IF(A60="","",VLOOKUP(A60,ﾃﾞｰﾀ!$G$5:$J$36,3,FALSE))</f>
        <v>勝太</v>
      </c>
      <c r="D60" s="204" t="str">
        <f>IF(A60="","",VLOOKUP(A60,ﾃﾞｰﾀ!$G$5:$J$36,4,FALSE))</f>
        <v>(鹿・鹿屋ＪｒＴＣ）</v>
      </c>
      <c r="E60" s="204"/>
      <c r="F60" s="204"/>
      <c r="G60" s="112"/>
      <c r="H60" s="197">
        <v>86</v>
      </c>
      <c r="I60" s="177"/>
      <c r="J60" s="44"/>
      <c r="K60" s="113"/>
      <c r="L60" s="197">
        <v>26</v>
      </c>
      <c r="M60" s="173" t="str">
        <f>IF(L60="","",VLOOKUP(L60,ﾃﾞｰﾀ!$G$5:$J$36,2,FALSE))</f>
        <v>徳田</v>
      </c>
      <c r="N60" s="40"/>
      <c r="O60" s="40"/>
      <c r="P60" s="40"/>
      <c r="Q60" s="40"/>
      <c r="R60" s="39"/>
      <c r="S60" s="39"/>
      <c r="T60" s="39"/>
      <c r="U60" s="93"/>
      <c r="V60" s="93"/>
      <c r="W60" s="93"/>
      <c r="X60" s="93"/>
      <c r="Y60" s="93"/>
      <c r="Z60" s="93"/>
      <c r="AA60" s="93"/>
      <c r="AB60" s="93"/>
      <c r="AC60" s="93"/>
    </row>
    <row r="61" spans="1:29" s="43" customFormat="1" ht="10.5" customHeight="1">
      <c r="A61" s="186"/>
      <c r="B61" s="188"/>
      <c r="C61" s="188"/>
      <c r="D61" s="204"/>
      <c r="E61" s="204"/>
      <c r="F61" s="204"/>
      <c r="G61" s="39"/>
      <c r="H61" s="40"/>
      <c r="I61" s="40"/>
      <c r="J61" s="44"/>
      <c r="K61" s="113"/>
      <c r="L61" s="198"/>
      <c r="M61" s="174"/>
      <c r="N61" s="40"/>
      <c r="O61" s="40"/>
      <c r="P61" s="40"/>
      <c r="Q61" s="40"/>
      <c r="R61" s="39"/>
      <c r="S61" s="39"/>
      <c r="T61" s="39"/>
      <c r="U61" s="93"/>
      <c r="V61" s="93"/>
      <c r="W61" s="93"/>
      <c r="X61" s="93"/>
      <c r="Y61" s="93"/>
      <c r="Z61" s="93"/>
      <c r="AA61" s="93"/>
      <c r="AB61" s="93"/>
      <c r="AC61" s="93"/>
    </row>
    <row r="62" spans="1:29" s="43" customFormat="1" ht="10.5" customHeight="1">
      <c r="A62" s="186">
        <v>29</v>
      </c>
      <c r="B62" s="188" t="str">
        <f>IF(A62="","",VLOOKUP(A62,ﾃﾞｰﾀ!$G$5:$J$36,2,FALSE))</f>
        <v>小村</v>
      </c>
      <c r="C62" s="188" t="str">
        <f>IF(A62="","",VLOOKUP(A62,ﾃﾞｰﾀ!$G$5:$J$36,3,FALSE))</f>
        <v>拓也</v>
      </c>
      <c r="D62" s="204" t="str">
        <f>IF(A62="","",VLOOKUP(A62,ﾃﾞｰﾀ!$G$5:$J$36,4,FALSE))</f>
        <v>(宮・延岡ﾛｲﾔﾙTC）</v>
      </c>
      <c r="E62" s="204"/>
      <c r="F62" s="204"/>
      <c r="G62" s="110"/>
      <c r="H62" s="197">
        <v>30</v>
      </c>
      <c r="I62" s="197" t="str">
        <f>IF(H62="","",VLOOKUP(H62,ﾃﾞｰﾀ!$G$5:$J$36,2,FALSE))</f>
        <v>尊田</v>
      </c>
      <c r="J62" s="44"/>
      <c r="K62" s="113"/>
      <c r="L62" s="197">
        <v>84</v>
      </c>
      <c r="M62" s="177"/>
      <c r="N62" s="40"/>
      <c r="O62" s="40"/>
      <c r="P62" s="40"/>
      <c r="Q62" s="40"/>
      <c r="R62" s="39"/>
      <c r="S62" s="39"/>
      <c r="T62" s="39"/>
      <c r="U62" s="93"/>
      <c r="V62" s="93"/>
      <c r="W62" s="93"/>
      <c r="X62" s="93"/>
      <c r="Y62" s="93"/>
      <c r="Z62" s="93"/>
      <c r="AA62" s="93"/>
      <c r="AB62" s="93"/>
      <c r="AC62" s="93"/>
    </row>
    <row r="63" spans="1:29" s="43" customFormat="1" ht="10.5" customHeight="1">
      <c r="A63" s="186"/>
      <c r="B63" s="188"/>
      <c r="C63" s="188"/>
      <c r="D63" s="204"/>
      <c r="E63" s="204"/>
      <c r="F63" s="204"/>
      <c r="G63" s="111"/>
      <c r="H63" s="198"/>
      <c r="I63" s="198"/>
      <c r="J63" s="44"/>
      <c r="K63" s="113"/>
      <c r="L63" s="44"/>
      <c r="M63" s="40"/>
      <c r="N63" s="40"/>
      <c r="O63" s="40"/>
      <c r="P63" s="40"/>
      <c r="Q63" s="40"/>
      <c r="R63" s="39"/>
      <c r="S63" s="39"/>
      <c r="T63" s="39"/>
      <c r="U63" s="93"/>
      <c r="V63" s="93"/>
      <c r="W63" s="93"/>
      <c r="X63" s="93"/>
      <c r="Y63" s="93"/>
      <c r="Z63" s="93"/>
      <c r="AA63" s="93"/>
      <c r="AB63" s="93"/>
      <c r="AC63" s="93"/>
    </row>
    <row r="64" spans="1:29" s="43" customFormat="1" ht="10.5" customHeight="1">
      <c r="A64" s="186">
        <v>30</v>
      </c>
      <c r="B64" s="188" t="str">
        <f>IF(A64="","",VLOOKUP(A64,ﾃﾞｰﾀ!$G$5:$J$36,2,FALSE))</f>
        <v>尊田</v>
      </c>
      <c r="C64" s="188" t="str">
        <f>IF(A64="","",VLOOKUP(A64,ﾃﾞｰﾀ!$G$5:$J$36,3,FALSE))</f>
        <v>海司</v>
      </c>
      <c r="D64" s="204" t="str">
        <f>IF(A64="","",VLOOKUP(A64,ﾃﾞｰﾀ!$G$5:$J$36,4,FALSE))</f>
        <v>(福・筑紫野LTC）</v>
      </c>
      <c r="E64" s="204"/>
      <c r="F64" s="204"/>
      <c r="G64" s="112"/>
      <c r="H64" s="190">
        <v>81</v>
      </c>
      <c r="I64" s="172"/>
      <c r="J64" s="197">
        <v>30</v>
      </c>
      <c r="K64" s="173" t="str">
        <f>IF(J64="","",VLOOKUP(J64,ﾃﾞｰﾀ!$G$5:$J$36,2,FALSE))</f>
        <v>尊田</v>
      </c>
      <c r="L64" s="44"/>
      <c r="M64" s="40"/>
      <c r="N64" s="40"/>
      <c r="O64" s="40"/>
      <c r="P64" s="40"/>
      <c r="Q64" s="40"/>
      <c r="R64" s="39"/>
      <c r="S64" s="39"/>
      <c r="T64" s="39"/>
      <c r="U64" s="93"/>
      <c r="V64" s="93"/>
      <c r="W64" s="93"/>
      <c r="X64" s="93"/>
      <c r="Y64" s="93"/>
      <c r="Z64" s="93"/>
      <c r="AA64" s="93"/>
      <c r="AB64" s="93"/>
      <c r="AC64" s="93"/>
    </row>
    <row r="65" spans="1:29" s="43" customFormat="1" ht="10.5" customHeight="1">
      <c r="A65" s="186"/>
      <c r="B65" s="188"/>
      <c r="C65" s="188"/>
      <c r="D65" s="204"/>
      <c r="E65" s="204"/>
      <c r="F65" s="204"/>
      <c r="G65" s="39"/>
      <c r="H65" s="44"/>
      <c r="I65" s="113"/>
      <c r="J65" s="198"/>
      <c r="K65" s="174"/>
      <c r="L65" s="44"/>
      <c r="M65" s="40"/>
      <c r="N65" s="40"/>
      <c r="O65" s="40"/>
      <c r="P65" s="40"/>
      <c r="Q65" s="40"/>
      <c r="R65" s="39"/>
      <c r="S65" s="39"/>
      <c r="T65" s="39"/>
      <c r="U65" s="93"/>
      <c r="V65" s="93"/>
      <c r="W65" s="93"/>
      <c r="X65" s="93"/>
      <c r="Y65" s="93"/>
      <c r="Z65" s="93"/>
      <c r="AA65" s="93"/>
      <c r="AB65" s="93"/>
      <c r="AC65" s="93"/>
    </row>
    <row r="66" spans="1:29" s="43" customFormat="1" ht="10.5" customHeight="1">
      <c r="A66" s="186">
        <v>31</v>
      </c>
      <c r="B66" s="188" t="str">
        <f>IF(A66="","",VLOOKUP(A66,ﾃﾞｰﾀ!$G$5:$J$36,2,FALSE))</f>
        <v>阿久根</v>
      </c>
      <c r="C66" s="188" t="str">
        <f>IF(A66="","",VLOOKUP(A66,ﾃﾞｰﾀ!$G$5:$J$36,3,FALSE))</f>
        <v>靖明</v>
      </c>
      <c r="D66" s="204" t="str">
        <f>IF(A66="","",VLOOKUP(A66,ﾃﾞｰﾀ!$G$5:$J$36,4,FALSE))</f>
        <v>(福・筑紫野LTC）</v>
      </c>
      <c r="E66" s="204"/>
      <c r="F66" s="204"/>
      <c r="G66" s="110"/>
      <c r="H66" s="197">
        <v>32</v>
      </c>
      <c r="I66" s="173" t="str">
        <f>IF(H66="","",VLOOKUP(H66,ﾃﾞｰﾀ!$G$5:$J$36,2,FALSE))</f>
        <v>林</v>
      </c>
      <c r="J66" s="197">
        <v>86</v>
      </c>
      <c r="K66" s="177"/>
      <c r="L66" s="40"/>
      <c r="M66" s="40"/>
      <c r="N66" s="40"/>
      <c r="O66" s="40"/>
      <c r="P66" s="40"/>
      <c r="Q66" s="40"/>
      <c r="R66" s="39"/>
      <c r="S66" s="39"/>
      <c r="T66" s="39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s="43" customFormat="1" ht="10.5" customHeight="1">
      <c r="A67" s="186"/>
      <c r="B67" s="188"/>
      <c r="C67" s="188"/>
      <c r="D67" s="204"/>
      <c r="E67" s="204"/>
      <c r="F67" s="204"/>
      <c r="G67" s="111"/>
      <c r="H67" s="198"/>
      <c r="I67" s="174"/>
      <c r="J67" s="40"/>
      <c r="K67" s="40"/>
      <c r="L67" s="40"/>
      <c r="M67" s="40"/>
      <c r="N67" s="40"/>
      <c r="O67" s="40"/>
      <c r="P67" s="40"/>
      <c r="Q67" s="40"/>
      <c r="R67" s="39"/>
      <c r="S67" s="39"/>
      <c r="T67" s="39"/>
      <c r="U67" s="93"/>
      <c r="V67" s="93"/>
      <c r="W67" s="93"/>
      <c r="X67" s="93"/>
      <c r="Y67" s="93"/>
      <c r="Z67" s="93"/>
      <c r="AA67" s="93"/>
      <c r="AB67" s="93"/>
      <c r="AC67" s="93"/>
    </row>
    <row r="68" spans="1:29" s="43" customFormat="1" ht="10.5" customHeight="1">
      <c r="A68" s="186">
        <v>32</v>
      </c>
      <c r="B68" s="188" t="str">
        <f>IF(A68="","",VLOOKUP(A68,ﾃﾞｰﾀ!$G$5:$J$36,2,FALSE))</f>
        <v>林</v>
      </c>
      <c r="C68" s="188" t="str">
        <f>IF(A68="","",VLOOKUP(A68,ﾃﾞｰﾀ!$G$5:$J$36,3,FALSE))</f>
        <v>裕一郎</v>
      </c>
      <c r="D68" s="204" t="str">
        <f>IF(A68="","",VLOOKUP(A68,ﾃﾞｰﾀ!$G$5:$J$36,4,FALSE))</f>
        <v>(鹿・ﾀﾞﾝﾛｯﾌﾟｼﾞｭﾆｱ）</v>
      </c>
      <c r="E68" s="204"/>
      <c r="F68" s="204"/>
      <c r="G68" s="112"/>
      <c r="H68" s="197">
        <v>83</v>
      </c>
      <c r="I68" s="197"/>
      <c r="J68" s="47"/>
      <c r="K68" s="40"/>
      <c r="L68" s="40"/>
      <c r="M68" s="40"/>
      <c r="N68" s="40"/>
      <c r="O68" s="40"/>
      <c r="P68" s="40"/>
      <c r="Q68" s="40"/>
      <c r="R68" s="39"/>
      <c r="S68" s="39"/>
      <c r="T68" s="39"/>
      <c r="U68" s="93"/>
      <c r="V68" s="93"/>
      <c r="W68" s="93"/>
      <c r="X68" s="93"/>
      <c r="Y68" s="93"/>
      <c r="Z68" s="93"/>
      <c r="AA68" s="93"/>
      <c r="AB68" s="93"/>
      <c r="AC68" s="93"/>
    </row>
    <row r="69" spans="1:29" s="43" customFormat="1" ht="10.5" customHeight="1">
      <c r="A69" s="186"/>
      <c r="B69" s="188"/>
      <c r="C69" s="188"/>
      <c r="D69" s="204"/>
      <c r="E69" s="204"/>
      <c r="F69" s="204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39"/>
      <c r="S69" s="39"/>
      <c r="T69" s="39"/>
      <c r="U69" s="93"/>
      <c r="V69" s="93"/>
      <c r="W69" s="93"/>
      <c r="X69" s="93"/>
      <c r="Y69" s="93"/>
      <c r="Z69" s="93"/>
      <c r="AA69" s="93"/>
      <c r="AB69" s="93"/>
      <c r="AC69" s="93"/>
    </row>
    <row r="70" spans="1:29" s="43" customFormat="1" ht="11.25" customHeight="1">
      <c r="A70" s="49"/>
      <c r="B70" s="50"/>
      <c r="C70" s="50"/>
      <c r="D70" s="50"/>
      <c r="E70" s="50"/>
      <c r="F70" s="50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93"/>
      <c r="V70" s="93"/>
      <c r="W70" s="93"/>
      <c r="X70" s="93"/>
      <c r="Y70" s="93"/>
      <c r="Z70" s="93"/>
      <c r="AA70" s="93"/>
      <c r="AB70" s="93"/>
      <c r="AC70" s="93"/>
    </row>
    <row r="71" spans="2:29" s="43" customFormat="1" ht="14.25" customHeight="1">
      <c r="B71" s="83"/>
      <c r="C71" s="83"/>
      <c r="D71" s="83"/>
      <c r="E71" s="83"/>
      <c r="F71" s="88"/>
      <c r="G71" s="86" t="s">
        <v>0</v>
      </c>
      <c r="K71" s="39"/>
      <c r="L71" s="39"/>
      <c r="M71" s="39"/>
      <c r="N71" s="87" t="s">
        <v>12</v>
      </c>
      <c r="O71" s="39"/>
      <c r="P71" s="39"/>
      <c r="Q71" s="39"/>
      <c r="R71" s="39"/>
      <c r="S71" s="39"/>
      <c r="T71" s="39"/>
      <c r="U71" s="93"/>
      <c r="V71" s="93"/>
      <c r="W71" s="93"/>
      <c r="X71" s="93"/>
      <c r="Y71" s="93"/>
      <c r="Z71" s="93"/>
      <c r="AA71" s="93"/>
      <c r="AB71" s="93"/>
      <c r="AC71" s="93"/>
    </row>
    <row r="72" spans="2:29" s="56" customFormat="1" ht="14.25" customHeight="1">
      <c r="B72" s="44"/>
      <c r="C72" s="84"/>
      <c r="D72" s="49">
        <v>1</v>
      </c>
      <c r="E72" s="56" t="s">
        <v>109</v>
      </c>
      <c r="F72" s="39"/>
      <c r="G72" s="49">
        <v>5</v>
      </c>
      <c r="H72" s="206" t="s">
        <v>345</v>
      </c>
      <c r="I72" s="206"/>
      <c r="J72" s="58"/>
      <c r="K72" s="58"/>
      <c r="L72" s="39"/>
      <c r="M72" s="39"/>
      <c r="N72" s="85">
        <v>1</v>
      </c>
      <c r="O72" s="39" t="s">
        <v>347</v>
      </c>
      <c r="P72" s="39"/>
      <c r="Q72" s="39"/>
      <c r="R72" s="39"/>
      <c r="S72" s="39"/>
      <c r="T72" s="39"/>
      <c r="U72" s="93"/>
      <c r="V72" s="93"/>
      <c r="W72" s="93"/>
      <c r="X72" s="93"/>
      <c r="Y72" s="93"/>
      <c r="Z72" s="93"/>
      <c r="AA72" s="93"/>
      <c r="AB72" s="93"/>
      <c r="AC72" s="93"/>
    </row>
    <row r="73" spans="2:29" s="56" customFormat="1" ht="14.25" customHeight="1">
      <c r="B73" s="44"/>
      <c r="C73" s="84"/>
      <c r="D73" s="49">
        <v>2</v>
      </c>
      <c r="E73" s="56" t="s">
        <v>110</v>
      </c>
      <c r="F73" s="39"/>
      <c r="G73" s="49">
        <v>6</v>
      </c>
      <c r="H73" s="206" t="s">
        <v>346</v>
      </c>
      <c r="I73" s="206"/>
      <c r="J73" s="58"/>
      <c r="K73" s="58"/>
      <c r="L73" s="39"/>
      <c r="M73" s="39"/>
      <c r="N73" s="85">
        <v>2</v>
      </c>
      <c r="O73" s="39" t="s">
        <v>348</v>
      </c>
      <c r="P73" s="39"/>
      <c r="Q73" s="39"/>
      <c r="R73" s="39"/>
      <c r="S73" s="39"/>
      <c r="T73" s="39"/>
      <c r="U73" s="93"/>
      <c r="V73" s="93"/>
      <c r="W73" s="93"/>
      <c r="X73" s="93"/>
      <c r="Y73" s="93"/>
      <c r="Z73" s="93"/>
      <c r="AA73" s="93"/>
      <c r="AB73" s="93"/>
      <c r="AC73" s="93"/>
    </row>
    <row r="74" spans="2:29" s="56" customFormat="1" ht="14.25" customHeight="1">
      <c r="B74" s="44"/>
      <c r="C74" s="84"/>
      <c r="D74" s="49">
        <v>3</v>
      </c>
      <c r="E74" s="56" t="s">
        <v>111</v>
      </c>
      <c r="F74" s="39"/>
      <c r="G74" s="150">
        <v>7</v>
      </c>
      <c r="H74" s="60"/>
      <c r="I74" s="60"/>
      <c r="J74" s="60"/>
      <c r="K74" s="60"/>
      <c r="L74" s="39"/>
      <c r="M74" s="39"/>
      <c r="N74" s="39">
        <v>3</v>
      </c>
      <c r="O74" s="39" t="s">
        <v>843</v>
      </c>
      <c r="P74" s="39"/>
      <c r="Q74" s="39"/>
      <c r="R74" s="39"/>
      <c r="S74" s="39"/>
      <c r="T74" s="39"/>
      <c r="U74" s="93"/>
      <c r="V74" s="93"/>
      <c r="W74" s="93"/>
      <c r="X74" s="93"/>
      <c r="Y74" s="93"/>
      <c r="Z74" s="93"/>
      <c r="AA74" s="93"/>
      <c r="AB74" s="93"/>
      <c r="AC74" s="93"/>
    </row>
    <row r="75" spans="2:29" s="56" customFormat="1" ht="14.25" customHeight="1">
      <c r="B75" s="44"/>
      <c r="C75" s="84"/>
      <c r="D75" s="49">
        <v>4</v>
      </c>
      <c r="E75" s="56" t="s">
        <v>112</v>
      </c>
      <c r="F75" s="39"/>
      <c r="G75" s="150">
        <v>8</v>
      </c>
      <c r="H75" s="60"/>
      <c r="I75" s="60"/>
      <c r="J75" s="60"/>
      <c r="K75" s="60"/>
      <c r="L75" s="39"/>
      <c r="M75" s="39"/>
      <c r="N75" s="39">
        <v>4</v>
      </c>
      <c r="O75" s="39" t="s">
        <v>349</v>
      </c>
      <c r="P75" s="39"/>
      <c r="Q75" s="39"/>
      <c r="R75" s="39"/>
      <c r="S75" s="39"/>
      <c r="T75" s="39"/>
      <c r="U75" s="93"/>
      <c r="V75" s="93"/>
      <c r="W75" s="93"/>
      <c r="X75" s="93"/>
      <c r="Y75" s="93"/>
      <c r="Z75" s="93"/>
      <c r="AA75" s="93"/>
      <c r="AB75" s="93"/>
      <c r="AC75" s="93"/>
    </row>
    <row r="76" spans="2:29" ht="13.5">
      <c r="B76" s="38"/>
      <c r="C76" s="38"/>
      <c r="D76" s="38"/>
      <c r="E76" s="38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73"/>
      <c r="V76" s="73"/>
      <c r="W76" s="73"/>
      <c r="X76" s="73"/>
      <c r="Y76" s="91"/>
      <c r="Z76" s="91"/>
      <c r="AA76" s="91"/>
      <c r="AB76" s="91"/>
      <c r="AC76" s="91"/>
    </row>
    <row r="77" spans="1:29" ht="21">
      <c r="A77" s="80" t="s">
        <v>21</v>
      </c>
      <c r="C77" s="38"/>
      <c r="D77" s="38"/>
      <c r="E77" s="38"/>
      <c r="F77" s="38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73"/>
      <c r="V77" s="73"/>
      <c r="W77" s="73"/>
      <c r="X77" s="73"/>
      <c r="Y77" s="91"/>
      <c r="Z77" s="91"/>
      <c r="AA77" s="91"/>
      <c r="AB77" s="91"/>
      <c r="AC77" s="91"/>
    </row>
    <row r="78" spans="1:29" ht="13.5">
      <c r="A78" s="38"/>
      <c r="C78" s="38"/>
      <c r="D78" s="38"/>
      <c r="E78" s="38"/>
      <c r="F78" s="38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73"/>
      <c r="V78" s="73"/>
      <c r="W78" s="73"/>
      <c r="X78" s="73"/>
      <c r="Y78" s="91"/>
      <c r="Z78" s="91"/>
      <c r="AA78" s="91"/>
      <c r="AB78" s="91"/>
      <c r="AC78" s="91"/>
    </row>
    <row r="79" spans="1:29" ht="13.5">
      <c r="A79" s="38"/>
      <c r="C79" s="38"/>
      <c r="D79" s="38"/>
      <c r="E79" s="38"/>
      <c r="F79" s="38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73"/>
      <c r="V79" s="73"/>
      <c r="W79" s="73"/>
      <c r="X79" s="73"/>
      <c r="Y79" s="91"/>
      <c r="Z79" s="91"/>
      <c r="AA79" s="91"/>
      <c r="AB79" s="91"/>
      <c r="AC79" s="91"/>
    </row>
    <row r="80" spans="1:29" ht="20.25" customHeight="1">
      <c r="A80" s="81" t="s">
        <v>72</v>
      </c>
      <c r="C80" s="38"/>
      <c r="D80" s="38"/>
      <c r="E80" s="38"/>
      <c r="F80" s="38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73"/>
      <c r="V80" s="73"/>
      <c r="W80" s="73"/>
      <c r="X80" s="73"/>
      <c r="Y80" s="91"/>
      <c r="Z80" s="91"/>
      <c r="AA80" s="91"/>
      <c r="AB80" s="91"/>
      <c r="AC80" s="91"/>
    </row>
    <row r="81" spans="1:29" ht="13.5">
      <c r="A81" s="37"/>
      <c r="C81" s="38"/>
      <c r="D81" s="38"/>
      <c r="E81" s="38"/>
      <c r="F81" s="38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73"/>
      <c r="V81" s="73"/>
      <c r="W81" s="73"/>
      <c r="X81" s="73"/>
      <c r="Y81" s="91"/>
      <c r="Z81" s="91"/>
      <c r="AA81" s="91"/>
      <c r="AB81" s="91"/>
      <c r="AC81" s="91"/>
    </row>
    <row r="82" spans="1:29" ht="17.25" customHeight="1">
      <c r="A82" s="37"/>
      <c r="B82" s="82" t="s">
        <v>23</v>
      </c>
      <c r="C82" s="38"/>
      <c r="D82" s="38"/>
      <c r="E82" s="38"/>
      <c r="F82" s="38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73"/>
      <c r="V82" s="73"/>
      <c r="W82" s="73"/>
      <c r="X82" s="73"/>
      <c r="Y82" s="91"/>
      <c r="Z82" s="91"/>
      <c r="AA82" s="91"/>
      <c r="AB82" s="91"/>
      <c r="AC82" s="91"/>
    </row>
    <row r="83" spans="1:29" s="79" customFormat="1" ht="13.5">
      <c r="A83" s="203">
        <f>IF(N20="","",IF(N20=L12,L28,IF(N20=L28,L12)))</f>
        <v>9</v>
      </c>
      <c r="B83" s="204" t="str">
        <f>IF(A83="","",VLOOKUP(A83,ﾃﾞｰﾀ!$G$5:$J$36,2,FALSE))</f>
        <v>西田</v>
      </c>
      <c r="C83" s="204" t="str">
        <f>IF(A83="","",VLOOKUP(A83,ﾃﾞｰﾀ!$G$5:$J$36,3,FALSE))</f>
        <v>浩輝</v>
      </c>
      <c r="D83" s="204" t="str">
        <f>IF(A83="","",VLOOKUP(A83,ﾃﾞｰﾀ!$G$5:$J$36,4,FALSE))</f>
        <v>(鹿・ＳＴＡ）</v>
      </c>
      <c r="E83" s="204"/>
      <c r="F83" s="204"/>
      <c r="G83" s="110"/>
      <c r="H83" s="197">
        <v>9</v>
      </c>
      <c r="I83" s="197" t="str">
        <f>IF(H83="","",VLOOKUP(H83,ﾃﾞｰﾀ!$G$5:$J$36,2,FALSE))</f>
        <v>西田</v>
      </c>
      <c r="J83" s="7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73"/>
      <c r="V83" s="73"/>
      <c r="W83" s="73"/>
      <c r="X83" s="73"/>
      <c r="Y83" s="91"/>
      <c r="Z83" s="91"/>
      <c r="AA83" s="91"/>
      <c r="AB83" s="91"/>
      <c r="AC83" s="91"/>
    </row>
    <row r="84" spans="1:29" s="79" customFormat="1" ht="13.5">
      <c r="A84" s="203"/>
      <c r="B84" s="204"/>
      <c r="C84" s="204"/>
      <c r="D84" s="204"/>
      <c r="E84" s="204"/>
      <c r="F84" s="204"/>
      <c r="G84" s="114"/>
      <c r="H84" s="198"/>
      <c r="I84" s="198"/>
      <c r="J84" s="7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73"/>
      <c r="V84" s="73"/>
      <c r="W84" s="73"/>
      <c r="X84" s="73"/>
      <c r="Y84" s="91"/>
      <c r="Z84" s="91"/>
      <c r="AA84" s="91"/>
      <c r="AB84" s="91"/>
      <c r="AC84" s="91"/>
    </row>
    <row r="85" spans="1:29" s="79" customFormat="1" ht="13.5">
      <c r="A85" s="203">
        <f>IF(N52="","",IF(N52=L44,L60,IF(N52=L60,L44)))</f>
        <v>26</v>
      </c>
      <c r="B85" s="204" t="str">
        <f>IF(A85="","",VLOOKUP(A85,ﾃﾞｰﾀ!$G$5:$J$36,2,FALSE))</f>
        <v>徳田</v>
      </c>
      <c r="C85" s="204" t="str">
        <f>IF(A85="","",VLOOKUP(A85,ﾃﾞｰﾀ!$G$5:$J$36,3,FALSE))</f>
        <v>倫太郎</v>
      </c>
      <c r="D85" s="204" t="str">
        <f>IF(A85="","",VLOOKUP(A85,ﾃﾞｰﾀ!$G$5:$J$36,4,FALSE))</f>
        <v>(佐・佐賀GTC）</v>
      </c>
      <c r="E85" s="204"/>
      <c r="F85" s="204"/>
      <c r="G85" s="112"/>
      <c r="H85" s="189" t="s">
        <v>896</v>
      </c>
      <c r="I85" s="190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73"/>
      <c r="V85" s="73"/>
      <c r="W85" s="73"/>
      <c r="X85" s="73"/>
      <c r="Y85" s="91"/>
      <c r="Z85" s="91"/>
      <c r="AA85" s="91"/>
      <c r="AB85" s="91"/>
      <c r="AC85" s="91"/>
    </row>
    <row r="86" spans="1:29" s="79" customFormat="1" ht="13.5">
      <c r="A86" s="203"/>
      <c r="B86" s="204"/>
      <c r="C86" s="204"/>
      <c r="D86" s="204"/>
      <c r="E86" s="204"/>
      <c r="F86" s="204"/>
      <c r="G86" s="39"/>
      <c r="H86" s="40"/>
      <c r="I86" s="40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73"/>
      <c r="V86" s="73"/>
      <c r="W86" s="73"/>
      <c r="X86" s="73"/>
      <c r="Y86" s="91"/>
      <c r="Z86" s="91"/>
      <c r="AA86" s="91"/>
      <c r="AB86" s="91"/>
      <c r="AC86" s="91"/>
    </row>
    <row r="87" spans="1:29" s="56" customFormat="1" ht="12" customHeight="1">
      <c r="A87" s="49"/>
      <c r="B87" s="50"/>
      <c r="C87" s="50"/>
      <c r="D87" s="50"/>
      <c r="E87" s="50"/>
      <c r="F87" s="50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96"/>
      <c r="V87" s="96"/>
      <c r="W87" s="96"/>
      <c r="X87" s="96"/>
      <c r="Y87" s="93"/>
      <c r="Z87" s="93"/>
      <c r="AA87" s="93"/>
      <c r="AB87" s="93"/>
      <c r="AC87" s="93"/>
    </row>
    <row r="88" spans="1:29" s="56" customFormat="1" ht="18" customHeight="1">
      <c r="A88" s="49"/>
      <c r="B88" s="82" t="s">
        <v>22</v>
      </c>
      <c r="C88" s="50"/>
      <c r="D88" s="50"/>
      <c r="E88" s="50"/>
      <c r="F88" s="50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96"/>
      <c r="V88" s="96"/>
      <c r="W88" s="96"/>
      <c r="X88" s="96"/>
      <c r="Y88" s="93"/>
      <c r="Z88" s="93"/>
      <c r="AA88" s="93"/>
      <c r="AB88" s="93"/>
      <c r="AC88" s="93"/>
    </row>
    <row r="89" spans="1:29" s="56" customFormat="1" ht="13.5" customHeight="1">
      <c r="A89" s="49"/>
      <c r="B89" s="50"/>
      <c r="C89" s="50"/>
      <c r="D89" s="39"/>
      <c r="E89" s="199">
        <v>30</v>
      </c>
      <c r="F89" s="195" t="str">
        <f>IF(E89="","",VLOOKUP(E89,ﾃﾞｰﾀ!$G$5:$J$36,2,FALSE))</f>
        <v>尊田</v>
      </c>
      <c r="G89" s="195" t="str">
        <f>IF(E89="","",VLOOKUP(E89,ﾃﾞｰﾀ!$G$5:$J$36,3,FALSE))</f>
        <v>海司</v>
      </c>
      <c r="H89" s="195"/>
      <c r="I89" s="196" t="str">
        <f>IF(E89="","",VLOOKUP(E89,ﾃﾞｰﾀ!$G$5:$J$36,4,FALSE))</f>
        <v>(福・筑紫野LTC）</v>
      </c>
      <c r="J89" s="196"/>
      <c r="K89" s="196"/>
      <c r="L89" s="196"/>
      <c r="M89" s="110"/>
      <c r="N89" s="197">
        <v>6</v>
      </c>
      <c r="O89" s="197" t="str">
        <f>IF(N89="","",VLOOKUP(N89,ﾃﾞｰﾀ!$G$5:$J$36,2,FALSE))</f>
        <v>小崎</v>
      </c>
      <c r="P89" s="48"/>
      <c r="Q89" s="39"/>
      <c r="R89" s="39"/>
      <c r="S89" s="39"/>
      <c r="T89" s="39"/>
      <c r="U89" s="96"/>
      <c r="V89" s="96"/>
      <c r="W89" s="96"/>
      <c r="X89" s="96"/>
      <c r="Y89" s="93"/>
      <c r="Z89" s="93"/>
      <c r="AA89" s="93"/>
      <c r="AB89" s="93"/>
      <c r="AC89" s="93"/>
    </row>
    <row r="90" spans="1:29" s="56" customFormat="1" ht="14.25" customHeight="1">
      <c r="A90" s="49"/>
      <c r="B90" s="50"/>
      <c r="C90" s="50"/>
      <c r="D90" s="110"/>
      <c r="E90" s="199"/>
      <c r="F90" s="195"/>
      <c r="G90" s="195"/>
      <c r="H90" s="195"/>
      <c r="I90" s="196"/>
      <c r="J90" s="196"/>
      <c r="K90" s="196"/>
      <c r="L90" s="196"/>
      <c r="M90" s="114"/>
      <c r="N90" s="198"/>
      <c r="O90" s="198"/>
      <c r="P90" s="48"/>
      <c r="Q90" s="39"/>
      <c r="R90" s="39"/>
      <c r="S90" s="39"/>
      <c r="T90" s="39"/>
      <c r="U90" s="96"/>
      <c r="V90" s="96"/>
      <c r="W90" s="96"/>
      <c r="X90" s="96"/>
      <c r="Y90" s="93"/>
      <c r="Z90" s="93"/>
      <c r="AA90" s="93"/>
      <c r="AB90" s="93"/>
      <c r="AC90" s="93"/>
    </row>
    <row r="91" spans="1:29" s="56" customFormat="1" ht="13.5" customHeight="1">
      <c r="A91" s="49"/>
      <c r="B91" s="199">
        <v>30</v>
      </c>
      <c r="C91" s="201" t="str">
        <f>IF(B91="","",VLOOKUP(B91,ﾃﾞｰﾀ!$G$5:$J$36,2,FALSE))</f>
        <v>尊田</v>
      </c>
      <c r="D91" s="48"/>
      <c r="E91" s="199">
        <v>6</v>
      </c>
      <c r="F91" s="195" t="str">
        <f>IF(E91="","",VLOOKUP(E91,ﾃﾞｰﾀ!$G$5:$J$36,2,FALSE))</f>
        <v>小崎</v>
      </c>
      <c r="G91" s="195" t="str">
        <f>IF(E91="","",VLOOKUP(E91,ﾃﾞｰﾀ!$G$5:$J$36,3,FALSE))</f>
        <v>直人</v>
      </c>
      <c r="H91" s="195"/>
      <c r="I91" s="196" t="str">
        <f>IF(E91="","",VLOOKUP(E91,ﾃﾞｰﾀ!$G$5:$J$36,4,FALSE))</f>
        <v>(熊・RKKﾙｰﾃﾞﾝｽTC)</v>
      </c>
      <c r="J91" s="196"/>
      <c r="K91" s="196"/>
      <c r="L91" s="196"/>
      <c r="M91" s="112"/>
      <c r="N91" s="197">
        <v>85</v>
      </c>
      <c r="O91" s="173"/>
      <c r="P91" s="181">
        <v>17</v>
      </c>
      <c r="Q91" s="180" t="str">
        <f>IF(P91="","",VLOOKUP(P91,ﾃﾞｰﾀ!$G$5:$J$36,2,FALSE))</f>
        <v>高橋</v>
      </c>
      <c r="R91" s="39"/>
      <c r="S91" s="39"/>
      <c r="T91" s="39"/>
      <c r="U91" s="96"/>
      <c r="V91" s="96"/>
      <c r="W91" s="96"/>
      <c r="X91" s="96"/>
      <c r="Y91" s="93"/>
      <c r="Z91" s="93"/>
      <c r="AA91" s="93"/>
      <c r="AB91" s="93"/>
      <c r="AC91" s="93"/>
    </row>
    <row r="92" spans="2:29" s="56" customFormat="1" ht="12">
      <c r="B92" s="200"/>
      <c r="C92" s="202"/>
      <c r="D92" s="59"/>
      <c r="E92" s="199"/>
      <c r="F92" s="195"/>
      <c r="G92" s="195"/>
      <c r="H92" s="195"/>
      <c r="I92" s="196"/>
      <c r="J92" s="196"/>
      <c r="K92" s="196"/>
      <c r="L92" s="196"/>
      <c r="M92" s="39"/>
      <c r="N92" s="44"/>
      <c r="O92" s="113"/>
      <c r="P92" s="182"/>
      <c r="Q92" s="200"/>
      <c r="U92" s="64"/>
      <c r="V92" s="64"/>
      <c r="W92" s="64"/>
      <c r="X92" s="64"/>
      <c r="Y92" s="64"/>
      <c r="Z92" s="64"/>
      <c r="AA92" s="64"/>
      <c r="AB92" s="64"/>
      <c r="AC92" s="64"/>
    </row>
    <row r="93" spans="2:29" s="56" customFormat="1" ht="13.5" customHeight="1">
      <c r="B93" s="191">
        <v>84</v>
      </c>
      <c r="C93" s="192"/>
      <c r="D93" s="59"/>
      <c r="E93" s="199">
        <v>17</v>
      </c>
      <c r="F93" s="195" t="str">
        <f>IF(E93="","",VLOOKUP(E93,ﾃﾞｰﾀ!$G$5:$J$36,2,FALSE))</f>
        <v>高橋</v>
      </c>
      <c r="G93" s="195" t="str">
        <f>IF(E93="","",VLOOKUP(E93,ﾃﾞｰﾀ!$G$5:$J$36,3,FALSE))</f>
        <v>一希</v>
      </c>
      <c r="H93" s="195"/>
      <c r="I93" s="196" t="str">
        <f>IF(E93="","",VLOOKUP(E93,ﾃﾞｰﾀ!$G$5:$J$36,4,FALSE))</f>
        <v>(福・北九州ｳｴｽﾄ）</v>
      </c>
      <c r="J93" s="196"/>
      <c r="K93" s="196"/>
      <c r="L93" s="196"/>
      <c r="M93" s="110"/>
      <c r="N93" s="197">
        <v>17</v>
      </c>
      <c r="O93" s="173" t="str">
        <f>IF(N93="","",VLOOKUP(N93,ﾃﾞｰﾀ!$G$5:$J$36,2,FALSE))</f>
        <v>高橋</v>
      </c>
      <c r="P93" s="193">
        <v>84</v>
      </c>
      <c r="Q93" s="194"/>
      <c r="U93" s="64"/>
      <c r="V93" s="64"/>
      <c r="W93" s="64"/>
      <c r="X93" s="64"/>
      <c r="Y93" s="64"/>
      <c r="Z93" s="64"/>
      <c r="AA93" s="64"/>
      <c r="AB93" s="64"/>
      <c r="AC93" s="64"/>
    </row>
    <row r="94" spans="3:29" s="56" customFormat="1" ht="12">
      <c r="C94" s="105"/>
      <c r="D94" s="104"/>
      <c r="E94" s="199"/>
      <c r="F94" s="195"/>
      <c r="G94" s="195"/>
      <c r="H94" s="195"/>
      <c r="I94" s="196"/>
      <c r="J94" s="196"/>
      <c r="K94" s="196"/>
      <c r="L94" s="196"/>
      <c r="M94" s="114"/>
      <c r="N94" s="198"/>
      <c r="O94" s="174"/>
      <c r="P94" s="48"/>
      <c r="Q94" s="39"/>
      <c r="U94" s="64"/>
      <c r="V94" s="64"/>
      <c r="W94" s="64"/>
      <c r="X94" s="64"/>
      <c r="Y94" s="64"/>
      <c r="Z94" s="64"/>
      <c r="AA94" s="64"/>
      <c r="AB94" s="64"/>
      <c r="AC94" s="64"/>
    </row>
    <row r="95" spans="5:29" s="56" customFormat="1" ht="12">
      <c r="E95" s="199">
        <v>13</v>
      </c>
      <c r="F95" s="195" t="str">
        <f>IF(E95="","",VLOOKUP(E95,ﾃﾞｰﾀ!$G$5:$J$36,2,FALSE))</f>
        <v>小田原</v>
      </c>
      <c r="G95" s="195" t="str">
        <f>IF(E95="","",VLOOKUP(E95,ﾃﾞｰﾀ!$G$5:$J$36,3,FALSE))</f>
        <v>敦志</v>
      </c>
      <c r="H95" s="195"/>
      <c r="I95" s="196" t="str">
        <f>IF(E95="","",VLOOKUP(E95,ﾃﾞｰﾀ!$G$5:$J$36,4,FALSE))</f>
        <v>(福・門司LTC）</v>
      </c>
      <c r="J95" s="196"/>
      <c r="K95" s="196"/>
      <c r="L95" s="196"/>
      <c r="M95" s="112"/>
      <c r="N95" s="197">
        <v>83</v>
      </c>
      <c r="O95" s="197"/>
      <c r="P95" s="39"/>
      <c r="Q95" s="39"/>
      <c r="U95" s="64"/>
      <c r="V95" s="64"/>
      <c r="W95" s="64"/>
      <c r="X95" s="64"/>
      <c r="Y95" s="64"/>
      <c r="Z95" s="64"/>
      <c r="AA95" s="64"/>
      <c r="AB95" s="64"/>
      <c r="AC95" s="64"/>
    </row>
    <row r="96" spans="5:29" s="43" customFormat="1" ht="12">
      <c r="E96" s="199"/>
      <c r="F96" s="195"/>
      <c r="G96" s="195"/>
      <c r="H96" s="195"/>
      <c r="I96" s="196"/>
      <c r="J96" s="196"/>
      <c r="K96" s="196"/>
      <c r="L96" s="196"/>
      <c r="M96" s="39"/>
      <c r="N96" s="40"/>
      <c r="O96" s="40"/>
      <c r="P96" s="39"/>
      <c r="Q96" s="39"/>
      <c r="U96" s="92"/>
      <c r="V96" s="92"/>
      <c r="W96" s="92"/>
      <c r="X96" s="92"/>
      <c r="Y96" s="92"/>
      <c r="Z96" s="92"/>
      <c r="AA96" s="92"/>
      <c r="AB96" s="92"/>
      <c r="AC96" s="92"/>
    </row>
    <row r="97" spans="5:29" s="43" customFormat="1" ht="12">
      <c r="E97" s="52"/>
      <c r="F97" s="53"/>
      <c r="G97" s="53"/>
      <c r="H97" s="53"/>
      <c r="I97" s="71"/>
      <c r="J97" s="71"/>
      <c r="K97" s="71"/>
      <c r="L97" s="71"/>
      <c r="M97" s="39"/>
      <c r="N97" s="40"/>
      <c r="O97" s="40"/>
      <c r="P97" s="39"/>
      <c r="Q97" s="39"/>
      <c r="U97" s="92"/>
      <c r="V97" s="92"/>
      <c r="W97" s="92"/>
      <c r="X97" s="92"/>
      <c r="Y97" s="92"/>
      <c r="Z97" s="92"/>
      <c r="AA97" s="92"/>
      <c r="AB97" s="92"/>
      <c r="AC97" s="92"/>
    </row>
    <row r="98" spans="5:29" s="43" customFormat="1" ht="12">
      <c r="E98" s="52"/>
      <c r="F98" s="53"/>
      <c r="G98" s="53"/>
      <c r="H98" s="53"/>
      <c r="I98" s="71"/>
      <c r="J98" s="71"/>
      <c r="K98" s="71"/>
      <c r="L98" s="71"/>
      <c r="M98" s="39"/>
      <c r="N98" s="40"/>
      <c r="O98" s="40"/>
      <c r="P98" s="39"/>
      <c r="Q98" s="39"/>
      <c r="U98" s="92"/>
      <c r="V98" s="92"/>
      <c r="W98" s="92"/>
      <c r="X98" s="92"/>
      <c r="Y98" s="92"/>
      <c r="Z98" s="92"/>
      <c r="AA98" s="92"/>
      <c r="AB98" s="92"/>
      <c r="AC98" s="92"/>
    </row>
    <row r="99" spans="1:29" ht="20.25" customHeight="1">
      <c r="A99" s="81" t="s">
        <v>73</v>
      </c>
      <c r="C99" s="38"/>
      <c r="D99" s="38"/>
      <c r="E99" s="38"/>
      <c r="F99" s="38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73"/>
      <c r="V99" s="73"/>
      <c r="W99" s="73"/>
      <c r="X99" s="73"/>
      <c r="Y99" s="91"/>
      <c r="Z99" s="91"/>
      <c r="AA99" s="91"/>
      <c r="AB99" s="91"/>
      <c r="AC99" s="91"/>
    </row>
    <row r="100" spans="1:29" ht="7.5" customHeight="1">
      <c r="A100" s="37"/>
      <c r="C100" s="38"/>
      <c r="D100" s="38"/>
      <c r="E100" s="38"/>
      <c r="F100" s="38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73"/>
      <c r="V100" s="73"/>
      <c r="W100" s="73"/>
      <c r="X100" s="73"/>
      <c r="Y100" s="91"/>
      <c r="Z100" s="91"/>
      <c r="AA100" s="91"/>
      <c r="AB100" s="91"/>
      <c r="AC100" s="91"/>
    </row>
    <row r="101" spans="1:29" ht="17.25" customHeight="1">
      <c r="A101" s="37"/>
      <c r="B101" s="82" t="s">
        <v>23</v>
      </c>
      <c r="C101" s="38"/>
      <c r="D101" s="38"/>
      <c r="E101" s="38"/>
      <c r="F101" s="38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73"/>
      <c r="V101" s="73"/>
      <c r="W101" s="73"/>
      <c r="X101" s="73"/>
      <c r="Y101" s="91"/>
      <c r="Z101" s="91"/>
      <c r="AA101" s="91"/>
      <c r="AB101" s="91"/>
      <c r="AC101" s="91"/>
    </row>
    <row r="102" spans="1:29" s="79" customFormat="1" ht="13.5">
      <c r="A102" s="203">
        <f>IF('12才男女D'!J13="","",IF('12才男女D'!J13='12才男女D'!H9,'12才男女D'!H17,IF('12才男女D'!J13='12才男女D'!H17,'12才男女D'!H9)))</f>
        <v>1</v>
      </c>
      <c r="B102" s="75" t="str">
        <f>IF(A102="","",VLOOKUP(A102,ﾃﾞｰﾀ!$AG$41:$AJ$56,2,FALSE))</f>
        <v>林</v>
      </c>
      <c r="C102" s="75" t="str">
        <f>IF(A102="","",VLOOKUP(A102,ﾃﾞｰﾀ!$AG$41:$AJ$56,3,FALSE))</f>
        <v>裕一郎</v>
      </c>
      <c r="D102" s="204" t="str">
        <f>IF(A102="","",VLOOKUP(A102,ﾃﾞｰﾀ!$AG$41:$AJ$56,4,FALSE))</f>
        <v>(鹿・ﾀﾞﾝﾛｯﾌﾟJr）</v>
      </c>
      <c r="E102" s="204" t="e">
        <f>IF(C102="","",VLOOKUP(C102,ﾃﾞｰﾀ!$Y$41:$AA$56,3,FALSE))</f>
        <v>#N/A</v>
      </c>
      <c r="F102" s="204" t="e">
        <f>IF(D102="","",VLOOKUP(D102,ﾃﾞｰﾀ!$Y$41:$AA$56,3,FALSE))</f>
        <v>#N/A</v>
      </c>
      <c r="G102" s="110"/>
      <c r="H102" s="197">
        <v>9</v>
      </c>
      <c r="I102" s="47" t="str">
        <f>IF(H102="","",VLOOKUP(H102,ﾃﾞｰﾀ!$AG$41:$AJ$56,2,FALSE))</f>
        <v>小田原</v>
      </c>
      <c r="J102" s="7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73"/>
      <c r="V102" s="73"/>
      <c r="W102" s="73"/>
      <c r="X102" s="73"/>
      <c r="Y102" s="91"/>
      <c r="Z102" s="91"/>
      <c r="AA102" s="91"/>
      <c r="AB102" s="91"/>
      <c r="AC102" s="91"/>
    </row>
    <row r="103" spans="1:29" s="79" customFormat="1" ht="13.5">
      <c r="A103" s="203"/>
      <c r="B103" s="75" t="str">
        <f>IF(A102="","",VLOOKUP(A102,ﾃﾞｰﾀ!$AK$41:$AN$56,2,FALSE))</f>
        <v>西田</v>
      </c>
      <c r="C103" s="75" t="str">
        <f>IF(A102="","",VLOOKUP(A102,ﾃﾞｰﾀ!$AK$41:$AN$56,3,FALSE))</f>
        <v>浩輝</v>
      </c>
      <c r="D103" s="204" t="str">
        <f>IF(A102="","",VLOOKUP(A102,ﾃﾞｰﾀ!$AK$41:$AN$56,4,FALSE))</f>
        <v>(鹿･STA)</v>
      </c>
      <c r="E103" s="204" t="e">
        <f>IF(C102="","",VLOOKUP(C102,ﾃﾞｰﾀ!$AC$41:$AF$56,3,FALSE))</f>
        <v>#N/A</v>
      </c>
      <c r="F103" s="204" t="e">
        <f>IF(D102="","",VLOOKUP(D102,ﾃﾞｰﾀ!$AC$41:$AF$56,3,FALSE))</f>
        <v>#N/A</v>
      </c>
      <c r="G103" s="114"/>
      <c r="H103" s="198"/>
      <c r="I103" s="119" t="str">
        <f>IF(H102="","",VLOOKUP(H102,ﾃﾞｰﾀ!$AK$41:$AN$56,2,FALSE))</f>
        <v>南里</v>
      </c>
      <c r="J103" s="7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73"/>
      <c r="V103" s="73"/>
      <c r="W103" s="73"/>
      <c r="X103" s="73"/>
      <c r="Y103" s="91"/>
      <c r="Z103" s="91"/>
      <c r="AA103" s="91"/>
      <c r="AB103" s="91"/>
      <c r="AC103" s="91"/>
    </row>
    <row r="104" spans="1:29" s="79" customFormat="1" ht="13.5">
      <c r="A104" s="203">
        <f>IF('12才男女D'!L13="","",IF('12才男女D'!L13='12才男女D'!N9,'12才男女D'!N17,IF('12才男女D'!L13='12才男女D'!N17,'12才男女D'!N9)))</f>
        <v>9</v>
      </c>
      <c r="B104" s="75" t="str">
        <f>IF(A104="","",VLOOKUP(A104,ﾃﾞｰﾀ!$AG$41:$AJ$56,2,FALSE))</f>
        <v>小田原</v>
      </c>
      <c r="C104" s="75" t="str">
        <f>IF(A104="","",VLOOKUP(A104,ﾃﾞｰﾀ!$AG$41:$AJ$56,3,FALSE))</f>
        <v>敦志</v>
      </c>
      <c r="D104" s="204" t="str">
        <f>IF(A104="","",VLOOKUP(A104,ﾃﾞｰﾀ!$AG$41:$AJ$56,4,FALSE))</f>
        <v>(福・門司LTC）</v>
      </c>
      <c r="E104" s="204" t="e">
        <f>IF(C104="","",VLOOKUP(C104,ﾃﾞｰﾀ!$Y$41:$AA$56,3,FALSE))</f>
        <v>#N/A</v>
      </c>
      <c r="F104" s="204" t="e">
        <f>IF(D104="","",VLOOKUP(D104,ﾃﾞｰﾀ!$Y$41:$AA$56,3,FALSE))</f>
        <v>#N/A</v>
      </c>
      <c r="G104" s="112"/>
      <c r="H104" s="189">
        <v>85</v>
      </c>
      <c r="I104" s="190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73"/>
      <c r="V104" s="73"/>
      <c r="W104" s="73"/>
      <c r="X104" s="73"/>
      <c r="Y104" s="91"/>
      <c r="Z104" s="91"/>
      <c r="AA104" s="91"/>
      <c r="AB104" s="91"/>
      <c r="AC104" s="91"/>
    </row>
    <row r="105" spans="1:29" s="79" customFormat="1" ht="13.5">
      <c r="A105" s="203"/>
      <c r="B105" s="75" t="str">
        <f>IF(A104="","",VLOOKUP(A104,ﾃﾞｰﾀ!$AK$41:$AN$56,2,FALSE))</f>
        <v>南里</v>
      </c>
      <c r="C105" s="75" t="str">
        <f>IF(A104="","",VLOOKUP(A104,ﾃﾞｰﾀ!$AK$41:$AN$56,3,FALSE))</f>
        <v>直</v>
      </c>
      <c r="D105" s="204" t="str">
        <f>IF(A104="","",VLOOKUP(A104,ﾃﾞｰﾀ!$AK$41:$AN$56,4,FALSE))</f>
        <v>(福・ﾌﾞﾗｲﾄﾃﾆｽｾﾝﾀｰ）</v>
      </c>
      <c r="E105" s="204" t="e">
        <f>IF(C104="","",VLOOKUP(C104,ﾃﾞｰﾀ!$AC$41:$AF$56,3,FALSE))</f>
        <v>#N/A</v>
      </c>
      <c r="F105" s="204" t="e">
        <f>IF(D104="","",VLOOKUP(D104,ﾃﾞｰﾀ!$AC$41:$AF$56,3,FALSE))</f>
        <v>#N/A</v>
      </c>
      <c r="G105" s="39"/>
      <c r="H105" s="40"/>
      <c r="I105" s="40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73"/>
      <c r="V105" s="73"/>
      <c r="W105" s="73"/>
      <c r="X105" s="73"/>
      <c r="Y105" s="91"/>
      <c r="Z105" s="91"/>
      <c r="AA105" s="91"/>
      <c r="AB105" s="91"/>
      <c r="AC105" s="91"/>
    </row>
    <row r="106" ht="18.75" customHeight="1"/>
    <row r="107" ht="18.75" customHeight="1"/>
    <row r="108" spans="1:29" ht="20.25" customHeight="1">
      <c r="A108" s="81" t="s">
        <v>74</v>
      </c>
      <c r="C108" s="38"/>
      <c r="D108" s="38"/>
      <c r="E108" s="38"/>
      <c r="F108" s="38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73"/>
      <c r="V108" s="73"/>
      <c r="W108" s="73"/>
      <c r="X108" s="73"/>
      <c r="Y108" s="91"/>
      <c r="Z108" s="91"/>
      <c r="AA108" s="91"/>
      <c r="AB108" s="91"/>
      <c r="AC108" s="91"/>
    </row>
    <row r="109" spans="1:29" ht="17.25" customHeight="1">
      <c r="A109" s="37"/>
      <c r="C109" s="38"/>
      <c r="D109" s="38"/>
      <c r="E109" s="38"/>
      <c r="F109" s="38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73"/>
      <c r="V109" s="73"/>
      <c r="W109" s="73"/>
      <c r="X109" s="73"/>
      <c r="Y109" s="91"/>
      <c r="Z109" s="91"/>
      <c r="AA109" s="91"/>
      <c r="AB109" s="91"/>
      <c r="AC109" s="91"/>
    </row>
    <row r="110" spans="1:29" ht="17.25" customHeight="1">
      <c r="A110" s="37"/>
      <c r="B110" s="82" t="s">
        <v>23</v>
      </c>
      <c r="C110" s="38"/>
      <c r="D110" s="38"/>
      <c r="E110" s="38"/>
      <c r="F110" s="38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73"/>
      <c r="V110" s="73"/>
      <c r="W110" s="73"/>
      <c r="X110" s="73"/>
      <c r="Y110" s="91"/>
      <c r="Z110" s="91"/>
      <c r="AA110" s="91"/>
      <c r="AB110" s="91"/>
      <c r="AC110" s="91"/>
    </row>
    <row r="111" spans="1:29" s="79" customFormat="1" ht="12" customHeight="1">
      <c r="A111" s="203">
        <f>IF('12才GS'!N20="","",IF('12才GS'!N20='12才GS'!L12,'12才GS'!L28,IF('12才GS'!N20='12才GS'!L28,'12才GS'!L12)))</f>
        <v>9</v>
      </c>
      <c r="B111" s="204" t="str">
        <f>IF(A111="","",VLOOKUP(A111,ﾃﾞｰﾀ!$S$5:$V$36,2,FALSE))</f>
        <v>梶谷</v>
      </c>
      <c r="C111" s="204" t="str">
        <f>IF(A111="","",VLOOKUP(A111,ﾃﾞｰﾀ!$S$5:$V$36,3,FALSE))</f>
        <v>桜舞</v>
      </c>
      <c r="D111" s="204" t="str">
        <f>IF(A111="","",VLOOKUP(A111,ﾃﾞｰﾀ!$S$5:$V$36,4,FALSE))</f>
        <v>(大・LOB.TA）</v>
      </c>
      <c r="E111" s="204" t="e">
        <f>IF(C111="","",VLOOKUP(C111,ﾃﾞｰﾀ!$M$5:ﾃﾞｰﾀ!#REF!,3,FALSE))</f>
        <v>#REF!</v>
      </c>
      <c r="F111" s="204" t="e">
        <f>IF(D111="","",VLOOKUP(D111,ﾃﾞｰﾀ!$M$5:ﾃﾞｰﾀ!#REF!,3,FALSE))</f>
        <v>#REF!</v>
      </c>
      <c r="G111" s="110"/>
      <c r="H111" s="197">
        <v>9</v>
      </c>
      <c r="I111" s="197" t="str">
        <f>IF(H111="","",VLOOKUP(H111,ﾃﾞｰﾀ!$S$5:$V$36,2,FALSE))</f>
        <v>梶谷</v>
      </c>
      <c r="J111" s="7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73"/>
      <c r="V111" s="73"/>
      <c r="W111" s="73"/>
      <c r="X111" s="73"/>
      <c r="Y111" s="91"/>
      <c r="Z111" s="91"/>
      <c r="AA111" s="91"/>
      <c r="AB111" s="91"/>
      <c r="AC111" s="91"/>
    </row>
    <row r="112" spans="1:29" s="79" customFormat="1" ht="12" customHeight="1">
      <c r="A112" s="203"/>
      <c r="B112" s="204">
        <f>IF(A112="","",VLOOKUP(A112,ﾃﾞｰﾀ!$M$5:ﾃﾞｰﾀ!#REF!,2,FALSE))</f>
      </c>
      <c r="C112" s="204">
        <f>IF(B112="","",VLOOKUP(B112,ﾃﾞｰﾀ!$M$5:ﾃﾞｰﾀ!#REF!,2,FALSE))</f>
      </c>
      <c r="D112" s="204">
        <f>IF(C112="","",VLOOKUP(C112,ﾃﾞｰﾀ!$M$5:ﾃﾞｰﾀ!#REF!,2,FALSE))</f>
      </c>
      <c r="E112" s="204">
        <f>IF(D112="","",VLOOKUP(D112,ﾃﾞｰﾀ!$M$5:ﾃﾞｰﾀ!#REF!,2,FALSE))</f>
      </c>
      <c r="F112" s="204">
        <f>IF(E112="","",VLOOKUP(E112,ﾃﾞｰﾀ!$M$5:ﾃﾞｰﾀ!#REF!,2,FALSE))</f>
      </c>
      <c r="G112" s="114"/>
      <c r="H112" s="198"/>
      <c r="I112" s="198">
        <f>IF(H112="","",VLOOKUP(H112,ﾃﾞｰﾀ!$M$5:ﾃﾞｰﾀ!#REF!,2,FALSE))</f>
      </c>
      <c r="J112" s="7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73"/>
      <c r="V112" s="73"/>
      <c r="W112" s="73"/>
      <c r="X112" s="73"/>
      <c r="Y112" s="91"/>
      <c r="Z112" s="91"/>
      <c r="AA112" s="91"/>
      <c r="AB112" s="91"/>
      <c r="AC112" s="91"/>
    </row>
    <row r="113" spans="1:29" s="79" customFormat="1" ht="12" customHeight="1">
      <c r="A113" s="203">
        <f>IF('12才GS'!N52="","",IF('12才GS'!N52='12才GS'!L44,'12才GS'!L60,IF('12才GS'!N52='12才GS'!L60,'12才GS'!L44)))</f>
        <v>17</v>
      </c>
      <c r="B113" s="204" t="str">
        <f>IF(A113="","",VLOOKUP(A113,ﾃﾞｰﾀ!$S$5:$V$36,2,FALSE))</f>
        <v>松永</v>
      </c>
      <c r="C113" s="204" t="str">
        <f>IF(A113="","",VLOOKUP(A113,ﾃﾞｰﾀ!$S$5:V36,3,FALSE))</f>
        <v>さやこ</v>
      </c>
      <c r="D113" s="204" t="str">
        <f>IF(A113="","",VLOOKUP(A113,ﾃﾞｰﾀ!$S$5:$V$36,4,FALSE))</f>
        <v>(福・九州国際TC）</v>
      </c>
      <c r="E113" s="204" t="e">
        <f>IF(C113="","",VLOOKUP(C113,ﾃﾞｰﾀ!$M$5:ﾃﾞｰﾀ!#REF!,3,FALSE))</f>
        <v>#REF!</v>
      </c>
      <c r="F113" s="204" t="e">
        <f>IF(D113="","",VLOOKUP(D113,ﾃﾞｰﾀ!$M$5:ﾃﾞｰﾀ!#REF!,3,FALSE))</f>
        <v>#REF!</v>
      </c>
      <c r="G113" s="112"/>
      <c r="H113" s="189" t="s">
        <v>895</v>
      </c>
      <c r="I113" s="190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73"/>
      <c r="V113" s="73"/>
      <c r="W113" s="73"/>
      <c r="X113" s="73"/>
      <c r="Y113" s="91"/>
      <c r="Z113" s="91"/>
      <c r="AA113" s="91"/>
      <c r="AB113" s="91"/>
      <c r="AC113" s="91"/>
    </row>
    <row r="114" spans="1:29" s="79" customFormat="1" ht="12" customHeight="1">
      <c r="A114" s="203"/>
      <c r="B114" s="204">
        <f>IF(A114="","",VLOOKUP(A114,ﾃﾞｰﾀ!$M$5:ﾃﾞｰﾀ!#REF!,2,FALSE))</f>
      </c>
      <c r="C114" s="204">
        <f>IF(B114="","",VLOOKUP(B114,ﾃﾞｰﾀ!$M$5:ﾃﾞｰﾀ!#REF!,2,FALSE))</f>
      </c>
      <c r="D114" s="204">
        <f>IF(C114="","",VLOOKUP(C114,ﾃﾞｰﾀ!$M$5:ﾃﾞｰﾀ!#REF!,2,FALSE))</f>
      </c>
      <c r="E114" s="204">
        <f>IF(D114="","",VLOOKUP(D114,ﾃﾞｰﾀ!$M$5:ﾃﾞｰﾀ!#REF!,2,FALSE))</f>
      </c>
      <c r="F114" s="204">
        <f>IF(E114="","",VLOOKUP(E114,ﾃﾞｰﾀ!$M$5:ﾃﾞｰﾀ!#REF!,2,FALSE))</f>
      </c>
      <c r="G114" s="39"/>
      <c r="H114" s="40"/>
      <c r="I114" s="40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73"/>
      <c r="V114" s="73"/>
      <c r="W114" s="73"/>
      <c r="X114" s="73"/>
      <c r="Y114" s="91"/>
      <c r="Z114" s="91"/>
      <c r="AA114" s="91"/>
      <c r="AB114" s="91"/>
      <c r="AC114" s="91"/>
    </row>
    <row r="115" spans="1:29" s="79" customFormat="1" ht="18" customHeight="1">
      <c r="A115" s="78"/>
      <c r="B115" s="75"/>
      <c r="C115" s="75"/>
      <c r="D115" s="75"/>
      <c r="E115" s="75"/>
      <c r="F115" s="75"/>
      <c r="G115" s="39"/>
      <c r="H115" s="40"/>
      <c r="I115" s="40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73"/>
      <c r="V115" s="73"/>
      <c r="W115" s="73"/>
      <c r="X115" s="73"/>
      <c r="Y115" s="91"/>
      <c r="Z115" s="91"/>
      <c r="AA115" s="91"/>
      <c r="AB115" s="91"/>
      <c r="AC115" s="91"/>
    </row>
    <row r="116" spans="1:29" s="56" customFormat="1" ht="12" customHeight="1">
      <c r="A116" s="49"/>
      <c r="B116" s="82" t="s">
        <v>22</v>
      </c>
      <c r="C116" s="50"/>
      <c r="D116" s="50"/>
      <c r="E116" s="50"/>
      <c r="F116" s="50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96"/>
      <c r="V116" s="96"/>
      <c r="W116" s="96"/>
      <c r="X116" s="96"/>
      <c r="Y116" s="93"/>
      <c r="Z116" s="93"/>
      <c r="AA116" s="93"/>
      <c r="AB116" s="93"/>
      <c r="AC116" s="93"/>
    </row>
    <row r="117" spans="1:29" s="56" customFormat="1" ht="12" customHeight="1">
      <c r="A117" s="49"/>
      <c r="B117" s="50"/>
      <c r="C117" s="50"/>
      <c r="D117" s="39"/>
      <c r="E117" s="199">
        <v>24</v>
      </c>
      <c r="F117" s="195" t="str">
        <f>IF(E117="","",VLOOKUP(E117,ﾃﾞｰﾀ!$S$5:$V$36,2,FALSE))</f>
        <v>寺園</v>
      </c>
      <c r="G117" s="195" t="str">
        <f>IF(E117="","",VLOOKUP(E117,ﾃﾞｰﾀ!$S$5:V36,3,FALSE))</f>
        <v>さくら</v>
      </c>
      <c r="H117" s="195" t="e">
        <f>IF(G117="","",VLOOKUP(G117,ﾃﾞｰﾀ!$M$5:ﾃﾞｰﾀ!#REF!,2,FALSE))</f>
        <v>#REF!</v>
      </c>
      <c r="I117" s="196" t="str">
        <f>IF(E117="","",VLOOKUP(E117,ﾃﾞｰﾀ!$S$5:$V$36,4,FALSE))</f>
        <v>(福･筑紫野LTC)</v>
      </c>
      <c r="J117" s="196" t="e">
        <f>IF(I117="","",VLOOKUP(I117,ﾃﾞｰﾀ!$M$5:ﾃﾞｰﾀ!#REF!,2,FALSE))</f>
        <v>#REF!</v>
      </c>
      <c r="K117" s="196" t="e">
        <f>IF(I117="","",VLOOKUP(I117,ﾃﾞｰﾀ!$M$5:ﾃﾞｰﾀ!#REF!,3,FALSE))</f>
        <v>#REF!</v>
      </c>
      <c r="L117" s="196" t="e">
        <f>IF(K117="","",VLOOKUP(K117,ﾃﾞｰﾀ!$M$5:ﾃﾞｰﾀ!#REF!,2,FALSE))</f>
        <v>#REF!</v>
      </c>
      <c r="M117" s="110"/>
      <c r="N117" s="197">
        <v>24</v>
      </c>
      <c r="O117" s="197" t="str">
        <f>IF(N117="","",VLOOKUP(N117,ﾃﾞｰﾀ!$S$5:$V$36,2,FALSE))</f>
        <v>寺園</v>
      </c>
      <c r="P117" s="48"/>
      <c r="Q117" s="39"/>
      <c r="R117" s="39"/>
      <c r="S117" s="39"/>
      <c r="T117" s="39"/>
      <c r="U117" s="96"/>
      <c r="V117" s="96"/>
      <c r="W117" s="96"/>
      <c r="X117" s="96"/>
      <c r="Y117" s="93"/>
      <c r="Z117" s="93"/>
      <c r="AA117" s="93"/>
      <c r="AB117" s="93"/>
      <c r="AC117" s="93"/>
    </row>
    <row r="118" spans="1:29" s="56" customFormat="1" ht="12" customHeight="1">
      <c r="A118" s="49"/>
      <c r="B118" s="50"/>
      <c r="C118" s="50"/>
      <c r="D118" s="110"/>
      <c r="E118" s="199"/>
      <c r="F118" s="195">
        <f>IF(E118="","",VLOOKUP(E118,ﾃﾞｰﾀ!$M$5:ﾃﾞｰﾀ!#REF!,2,FALSE))</f>
      </c>
      <c r="G118" s="195">
        <f>IF(F118="","",VLOOKUP(F118,ﾃﾞｰﾀ!$M$5:ﾃﾞｰﾀ!#REF!,2,FALSE))</f>
      </c>
      <c r="H118" s="195">
        <f>IF(G118="","",VLOOKUP(G118,ﾃﾞｰﾀ!$M$5:ﾃﾞｰﾀ!#REF!,2,FALSE))</f>
      </c>
      <c r="I118" s="196">
        <f>IF(H118="","",VLOOKUP(H118,ﾃﾞｰﾀ!$M$5:ﾃﾞｰﾀ!#REF!,2,FALSE))</f>
      </c>
      <c r="J118" s="196">
        <f>IF(I118="","",VLOOKUP(I118,ﾃﾞｰﾀ!$M$5:ﾃﾞｰﾀ!#REF!,2,FALSE))</f>
      </c>
      <c r="K118" s="196">
        <f>IF(J118="","",VLOOKUP(J118,ﾃﾞｰﾀ!$M$5:ﾃﾞｰﾀ!#REF!,2,FALSE))</f>
      </c>
      <c r="L118" s="196">
        <f>IF(K118="","",VLOOKUP(K118,ﾃﾞｰﾀ!$M$5:ﾃﾞｰﾀ!#REF!,2,FALSE))</f>
      </c>
      <c r="M118" s="114"/>
      <c r="N118" s="198"/>
      <c r="O118" s="198">
        <f>IF(N118="","",VLOOKUP(N118,ﾃﾞｰﾀ!$M$5:ﾃﾞｰﾀ!#REF!,2,FALSE))</f>
      </c>
      <c r="P118" s="48"/>
      <c r="Q118" s="39"/>
      <c r="R118" s="39"/>
      <c r="S118" s="39"/>
      <c r="T118" s="39"/>
      <c r="U118" s="96"/>
      <c r="V118" s="96"/>
      <c r="W118" s="96"/>
      <c r="X118" s="96"/>
      <c r="Y118" s="93"/>
      <c r="Z118" s="93"/>
      <c r="AA118" s="93"/>
      <c r="AB118" s="93"/>
      <c r="AC118" s="93"/>
    </row>
    <row r="119" spans="1:29" s="56" customFormat="1" ht="12" customHeight="1">
      <c r="A119" s="49"/>
      <c r="B119" s="199">
        <v>5</v>
      </c>
      <c r="C119" s="201" t="str">
        <f>IF(B119="","",VLOOKUP(B119,ﾃﾞｰﾀ!$S$5:$V$36,2,FALSE))</f>
        <v>宮地</v>
      </c>
      <c r="D119" s="48"/>
      <c r="E119" s="199">
        <v>16</v>
      </c>
      <c r="F119" s="195" t="str">
        <f>IF(E119="","",VLOOKUP(E119,ﾃﾞｰﾀ!$S$5:$V$36,2,FALSE))</f>
        <v>山田</v>
      </c>
      <c r="G119" s="195" t="str">
        <f>IF(E119="","",VLOOKUP(E119,ﾃﾞｰﾀ!$S$5:V38,3,FALSE))</f>
        <v>純礼</v>
      </c>
      <c r="H119" s="195" t="e">
        <f>IF(G119="","",VLOOKUP(G119,ﾃﾞｰﾀ!$M$5:ﾃﾞｰﾀ!#REF!,2,FALSE))</f>
        <v>#REF!</v>
      </c>
      <c r="I119" s="196" t="str">
        <f>IF(E119="","",VLOOKUP(E119,ﾃﾞｰﾀ!$S$5:$V$36,4,FALSE))</f>
        <v>(福･筑紫野LTC)</v>
      </c>
      <c r="J119" s="196" t="e">
        <f>IF(I119="","",VLOOKUP(I119,ﾃﾞｰﾀ!$M$5:ﾃﾞｰﾀ!#REF!,2,FALSE))</f>
        <v>#REF!</v>
      </c>
      <c r="K119" s="196" t="e">
        <f>IF(I119="","",VLOOKUP(I119,ﾃﾞｰﾀ!$M$5:ﾃﾞｰﾀ!#REF!,3,FALSE))</f>
        <v>#REF!</v>
      </c>
      <c r="L119" s="196" t="e">
        <f>IF(K119="","",VLOOKUP(K119,ﾃﾞｰﾀ!$M$5:ﾃﾞｰﾀ!#REF!,2,FALSE))</f>
        <v>#REF!</v>
      </c>
      <c r="M119" s="112"/>
      <c r="N119" s="197">
        <v>86</v>
      </c>
      <c r="O119" s="173"/>
      <c r="P119" s="181">
        <v>32</v>
      </c>
      <c r="Q119" s="180" t="str">
        <f>IF(P119="","",VLOOKUP(P119,ﾃﾞｰﾀ!$S$5:$V$36,2,FALSE))</f>
        <v>円本</v>
      </c>
      <c r="R119" s="39"/>
      <c r="S119" s="39"/>
      <c r="T119" s="39"/>
      <c r="U119" s="96"/>
      <c r="V119" s="96"/>
      <c r="W119" s="96"/>
      <c r="X119" s="96"/>
      <c r="Y119" s="93"/>
      <c r="Z119" s="93"/>
      <c r="AA119" s="93"/>
      <c r="AB119" s="93"/>
      <c r="AC119" s="93"/>
    </row>
    <row r="120" spans="2:29" s="56" customFormat="1" ht="12" customHeight="1">
      <c r="B120" s="200"/>
      <c r="C120" s="202">
        <f>IF(B120="","",VLOOKUP(B120,ﾃﾞｰﾀ!$M$5:ﾃﾞｰﾀ!#REF!,2,FALSE))</f>
      </c>
      <c r="D120" s="59"/>
      <c r="E120" s="199"/>
      <c r="F120" s="195">
        <f>IF(E120="","",VLOOKUP(E120,ﾃﾞｰﾀ!$M$5:ﾃﾞｰﾀ!#REF!,2,FALSE))</f>
      </c>
      <c r="G120" s="195">
        <f>IF(F120="","",VLOOKUP(F120,ﾃﾞｰﾀ!$M$5:ﾃﾞｰﾀ!#REF!,2,FALSE))</f>
      </c>
      <c r="H120" s="195">
        <f>IF(G120="","",VLOOKUP(G120,ﾃﾞｰﾀ!$M$5:ﾃﾞｰﾀ!#REF!,2,FALSE))</f>
      </c>
      <c r="I120" s="196">
        <f>IF(H120="","",VLOOKUP(H120,ﾃﾞｰﾀ!$M$5:ﾃﾞｰﾀ!#REF!,2,FALSE))</f>
      </c>
      <c r="J120" s="196">
        <f>IF(I120="","",VLOOKUP(I120,ﾃﾞｰﾀ!$M$5:ﾃﾞｰﾀ!#REF!,2,FALSE))</f>
      </c>
      <c r="K120" s="196">
        <f>IF(J120="","",VLOOKUP(J120,ﾃﾞｰﾀ!$M$5:ﾃﾞｰﾀ!#REF!,2,FALSE))</f>
      </c>
      <c r="L120" s="196">
        <f>IF(K120="","",VLOOKUP(K120,ﾃﾞｰﾀ!$M$5:ﾃﾞｰﾀ!#REF!,2,FALSE))</f>
      </c>
      <c r="M120" s="48"/>
      <c r="N120" s="44"/>
      <c r="O120" s="113"/>
      <c r="P120" s="182"/>
      <c r="Q120" s="200">
        <f>IF(P120="","",VLOOKUP(P120,ﾃﾞｰﾀ!$M$5:ﾃﾞｰﾀ!#REF!,2,FALSE))</f>
      </c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2:29" s="56" customFormat="1" ht="12" customHeight="1">
      <c r="B121" s="191">
        <v>82</v>
      </c>
      <c r="C121" s="192"/>
      <c r="D121" s="59"/>
      <c r="E121" s="199">
        <v>32</v>
      </c>
      <c r="F121" s="195" t="str">
        <f>IF(E121="","",VLOOKUP(E121,ﾃﾞｰﾀ!$S$5:$V$36,2,FALSE))</f>
        <v>円本</v>
      </c>
      <c r="G121" s="195" t="str">
        <f>IF(E121="","",VLOOKUP(E121,ﾃﾞｰﾀ!$S$5:V40,3,FALSE))</f>
        <v>彩也香</v>
      </c>
      <c r="H121" s="195" t="e">
        <f>IF(G121="","",VLOOKUP(G121,ﾃﾞｰﾀ!$M$5:ﾃﾞｰﾀ!#REF!,2,FALSE))</f>
        <v>#REF!</v>
      </c>
      <c r="I121" s="196" t="str">
        <f>IF(E121="","",VLOOKUP(E121,ﾃﾞｰﾀ!$S$5:$V$36,4,FALSE))</f>
        <v>(大・大分Jr）</v>
      </c>
      <c r="J121" s="196" t="e">
        <f>IF(I121="","",VLOOKUP(I121,ﾃﾞｰﾀ!$M$5:ﾃﾞｰﾀ!#REF!,2,FALSE))</f>
        <v>#REF!</v>
      </c>
      <c r="K121" s="196" t="e">
        <f>IF(I121="","",VLOOKUP(I121,ﾃﾞｰﾀ!$M$5:ﾃﾞｰﾀ!#REF!,3,FALSE))</f>
        <v>#REF!</v>
      </c>
      <c r="L121" s="196" t="e">
        <f>IF(K121="","",VLOOKUP(K121,ﾃﾞｰﾀ!$M$5:ﾃﾞｰﾀ!#REF!,2,FALSE))</f>
        <v>#REF!</v>
      </c>
      <c r="M121" s="110"/>
      <c r="N121" s="197">
        <v>32</v>
      </c>
      <c r="O121" s="173" t="str">
        <f>IF(N121="","",VLOOKUP(N121,ﾃﾞｰﾀ!$S$5:$V$36,2,FALSE))</f>
        <v>円本</v>
      </c>
      <c r="P121" s="193">
        <v>83</v>
      </c>
      <c r="Q121" s="19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3:29" s="56" customFormat="1" ht="12" customHeight="1">
      <c r="C122" s="105"/>
      <c r="D122" s="104"/>
      <c r="E122" s="199"/>
      <c r="F122" s="195">
        <f>IF(E122="","",VLOOKUP(E122,ﾃﾞｰﾀ!$M$5:ﾃﾞｰﾀ!#REF!,2,FALSE))</f>
      </c>
      <c r="G122" s="195">
        <f>IF(F122="","",VLOOKUP(F122,ﾃﾞｰﾀ!$M$5:ﾃﾞｰﾀ!#REF!,2,FALSE))</f>
      </c>
      <c r="H122" s="195">
        <f>IF(G122="","",VLOOKUP(G122,ﾃﾞｰﾀ!$M$5:ﾃﾞｰﾀ!#REF!,2,FALSE))</f>
      </c>
      <c r="I122" s="196">
        <f>IF(H122="","",VLOOKUP(H122,ﾃﾞｰﾀ!$M$5:ﾃﾞｰﾀ!#REF!,2,FALSE))</f>
      </c>
      <c r="J122" s="196">
        <f>IF(I122="","",VLOOKUP(I122,ﾃﾞｰﾀ!$M$5:ﾃﾞｰﾀ!#REF!,2,FALSE))</f>
      </c>
      <c r="K122" s="196">
        <f>IF(J122="","",VLOOKUP(J122,ﾃﾞｰﾀ!$M$5:ﾃﾞｰﾀ!#REF!,2,FALSE))</f>
      </c>
      <c r="L122" s="196">
        <f>IF(K122="","",VLOOKUP(K122,ﾃﾞｰﾀ!$M$5:ﾃﾞｰﾀ!#REF!,2,FALSE))</f>
      </c>
      <c r="M122" s="114"/>
      <c r="N122" s="198"/>
      <c r="O122" s="174">
        <f>IF(N122="","",VLOOKUP(N122,ﾃﾞｰﾀ!$M$5:ﾃﾞｰﾀ!#REF!,2,FALSE))</f>
      </c>
      <c r="P122" s="48"/>
      <c r="Q122" s="39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5:29" s="56" customFormat="1" ht="12" customHeight="1">
      <c r="E123" s="199">
        <v>5</v>
      </c>
      <c r="F123" s="195" t="str">
        <f>IF(E123="","",VLOOKUP(E123,ﾃﾞｰﾀ!$S$5:$V$36,2,FALSE))</f>
        <v>宮地</v>
      </c>
      <c r="G123" s="195" t="str">
        <f>IF(E123="","",VLOOKUP(E123,ﾃﾞｰﾀ!$S$5:V42,3,FALSE))</f>
        <v>真知香</v>
      </c>
      <c r="H123" s="195" t="e">
        <f>IF(G123="","",VLOOKUP(G123,ﾃﾞｰﾀ!$M$5:ﾃﾞｰﾀ!#REF!,2,FALSE))</f>
        <v>#REF!</v>
      </c>
      <c r="I123" s="196" t="str">
        <f>IF(E123="","",VLOOKUP(E123,ﾃﾞｰﾀ!$S$5:$V$36,4,FALSE))</f>
        <v>(福・門司LTC）</v>
      </c>
      <c r="J123" s="196" t="e">
        <f>IF(I123="","",VLOOKUP(I123,ﾃﾞｰﾀ!$M$5:ﾃﾞｰﾀ!#REF!,2,FALSE))</f>
        <v>#REF!</v>
      </c>
      <c r="K123" s="196" t="e">
        <f>IF(I123="","",VLOOKUP(I123,ﾃﾞｰﾀ!$M$5:ﾃﾞｰﾀ!#REF!,3,FALSE))</f>
        <v>#REF!</v>
      </c>
      <c r="L123" s="196" t="e">
        <f>IF(K123="","",VLOOKUP(K123,ﾃﾞｰﾀ!$M$5:ﾃﾞｰﾀ!#REF!,2,FALSE))</f>
        <v>#REF!</v>
      </c>
      <c r="M123" s="112"/>
      <c r="N123" s="197">
        <v>86</v>
      </c>
      <c r="O123" s="197"/>
      <c r="P123" s="39"/>
      <c r="Q123" s="39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5:29" s="43" customFormat="1" ht="12" customHeight="1">
      <c r="E124" s="199"/>
      <c r="F124" s="195">
        <f>IF(E124="","",VLOOKUP(E124,ﾃﾞｰﾀ!$M$5:ﾃﾞｰﾀ!#REF!,2,FALSE))</f>
      </c>
      <c r="G124" s="195">
        <f>IF(F124="","",VLOOKUP(F124,ﾃﾞｰﾀ!$M$5:ﾃﾞｰﾀ!#REF!,2,FALSE))</f>
      </c>
      <c r="H124" s="195">
        <f>IF(G124="","",VLOOKUP(G124,ﾃﾞｰﾀ!$M$5:ﾃﾞｰﾀ!#REF!,2,FALSE))</f>
      </c>
      <c r="I124" s="196">
        <f>IF(H124="","",VLOOKUP(H124,ﾃﾞｰﾀ!$M$5:ﾃﾞｰﾀ!#REF!,2,FALSE))</f>
      </c>
      <c r="J124" s="196">
        <f>IF(I124="","",VLOOKUP(I124,ﾃﾞｰﾀ!$M$5:ﾃﾞｰﾀ!#REF!,2,FALSE))</f>
      </c>
      <c r="K124" s="196">
        <f>IF(J124="","",VLOOKUP(J124,ﾃﾞｰﾀ!$M$5:ﾃﾞｰﾀ!#REF!,2,FALSE))</f>
      </c>
      <c r="L124" s="196">
        <f>IF(K124="","",VLOOKUP(K124,ﾃﾞｰﾀ!$M$5:ﾃﾞｰﾀ!#REF!,2,FALSE))</f>
      </c>
      <c r="M124" s="39"/>
      <c r="N124" s="40"/>
      <c r="O124" s="40"/>
      <c r="P124" s="39"/>
      <c r="Q124" s="39"/>
      <c r="U124" s="92"/>
      <c r="V124" s="92"/>
      <c r="W124" s="92"/>
      <c r="X124" s="92"/>
      <c r="Y124" s="92"/>
      <c r="Z124" s="92"/>
      <c r="AA124" s="92"/>
      <c r="AB124" s="92"/>
      <c r="AC124" s="92"/>
    </row>
    <row r="127" spans="1:29" ht="20.25" customHeight="1">
      <c r="A127" s="81" t="s">
        <v>75</v>
      </c>
      <c r="C127" s="38"/>
      <c r="D127" s="38"/>
      <c r="E127" s="38"/>
      <c r="F127" s="38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73"/>
      <c r="V127" s="73"/>
      <c r="W127" s="73"/>
      <c r="X127" s="73"/>
      <c r="Y127" s="91"/>
      <c r="Z127" s="91"/>
      <c r="AA127" s="91"/>
      <c r="AB127" s="91"/>
      <c r="AC127" s="91"/>
    </row>
    <row r="128" spans="1:29" ht="12" customHeight="1">
      <c r="A128" s="37"/>
      <c r="C128" s="38"/>
      <c r="D128" s="38"/>
      <c r="E128" s="38"/>
      <c r="F128" s="38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73"/>
      <c r="V128" s="73"/>
      <c r="W128" s="73"/>
      <c r="X128" s="73"/>
      <c r="Y128" s="91"/>
      <c r="Z128" s="91"/>
      <c r="AA128" s="91"/>
      <c r="AB128" s="91"/>
      <c r="AC128" s="91"/>
    </row>
    <row r="129" spans="1:29" ht="17.25" customHeight="1">
      <c r="A129" s="37"/>
      <c r="B129" s="82" t="s">
        <v>23</v>
      </c>
      <c r="C129" s="38"/>
      <c r="D129" s="38"/>
      <c r="E129" s="38"/>
      <c r="F129" s="38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73"/>
      <c r="V129" s="73"/>
      <c r="W129" s="73"/>
      <c r="X129" s="73"/>
      <c r="Y129" s="91"/>
      <c r="Z129" s="91"/>
      <c r="AA129" s="91"/>
      <c r="AB129" s="91"/>
      <c r="AC129" s="91"/>
    </row>
    <row r="130" spans="1:29" s="79" customFormat="1" ht="17.25" customHeight="1">
      <c r="A130" s="203">
        <f>IF('12才男女D'!J38="","",IF('12才男女D'!J38='12才男女D'!H34,'12才男女D'!H42,IF('12才男女D'!J38='12才男女D'!H42,'12才男女D'!H34)))</f>
        <v>5</v>
      </c>
      <c r="B130" s="75" t="str">
        <f>IF(A130="","",VLOOKUP(A130,ﾃﾞｰﾀ!$AW$41:$AZ$56,2,FALSE))</f>
        <v>緒方</v>
      </c>
      <c r="C130" s="75" t="str">
        <f>IF(A130="","",VLOOKUP(A130,ﾃﾞｰﾀ!$AW$41:$AZ$56,3,FALSE))</f>
        <v>葉台子</v>
      </c>
      <c r="D130" s="203" t="str">
        <f>IF(A130="","",VLOOKUP(A130,ﾃﾞｰﾀ!$AW$41:$AZ$56,4,FALSE))</f>
        <v>(佐・ｳｨﾝﾌﾞﾙﾄﾞﾝ九州）</v>
      </c>
      <c r="E130" s="203" t="e">
        <f>IF(C130="","",VLOOKUP(C130,ﾃﾞｰﾀ!$AO$41:$AQ$56,3,FALSE))</f>
        <v>#N/A</v>
      </c>
      <c r="F130" s="203" t="e">
        <f>IF(D130="","",VLOOKUP(D130,ﾃﾞｰﾀ!$AO$41:$AQ$56,3,FALSE))</f>
        <v>#N/A</v>
      </c>
      <c r="G130" s="110"/>
      <c r="H130" s="197">
        <v>5</v>
      </c>
      <c r="I130" s="47" t="str">
        <f>IF(H130="","",VLOOKUP(H130,ﾃﾞｰﾀ!$AW$41:$AZ$56,2,FALSE))</f>
        <v>緒方</v>
      </c>
      <c r="J130" s="7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73"/>
      <c r="V130" s="73"/>
      <c r="W130" s="73"/>
      <c r="X130" s="73"/>
      <c r="Y130" s="91"/>
      <c r="Z130" s="91"/>
      <c r="AA130" s="91"/>
      <c r="AB130" s="91"/>
      <c r="AC130" s="91"/>
    </row>
    <row r="131" spans="1:29" s="79" customFormat="1" ht="17.25" customHeight="1">
      <c r="A131" s="203"/>
      <c r="B131" s="75" t="str">
        <f>IF(A130="","",VLOOKUP(A130,ﾃﾞｰﾀ!$BA$41:$BD$56,2,FALSE))</f>
        <v>大森</v>
      </c>
      <c r="C131" s="75" t="str">
        <f>IF(A130="","",VLOOKUP(A130,ﾃﾞｰﾀ!$BA$41:$BD$56,3,FALSE))</f>
        <v>詩織</v>
      </c>
      <c r="D131" s="203" t="str">
        <f>IF(A130="","",VLOOKUP(A130,ﾃﾞｰﾀ!$BA$41:$BD$56,4,FALSE))</f>
        <v>(佐・ｳｨﾝﾌﾞﾙﾄﾞﾝ九州）</v>
      </c>
      <c r="E131" s="203" t="e">
        <f>IF(C130="","",VLOOKUP(C130,ﾃﾞｰﾀ!$AS$41:$AV$56,3,FALSE))</f>
        <v>#N/A</v>
      </c>
      <c r="F131" s="203" t="e">
        <f>IF(D130="","",VLOOKUP(D130,ﾃﾞｰﾀ!$AS$41:$AV$56,3,FALSE))</f>
        <v>#N/A</v>
      </c>
      <c r="G131" s="114"/>
      <c r="H131" s="198"/>
      <c r="I131" s="119" t="str">
        <f>IF(H130="","",VLOOKUP(H130,ﾃﾞｰﾀ!$BA$41:$BD$56,2,FALSE))</f>
        <v>大森</v>
      </c>
      <c r="J131" s="7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73"/>
      <c r="V131" s="73"/>
      <c r="W131" s="73"/>
      <c r="X131" s="73"/>
      <c r="Y131" s="91"/>
      <c r="Z131" s="91"/>
      <c r="AA131" s="91"/>
      <c r="AB131" s="91"/>
      <c r="AC131" s="91"/>
    </row>
    <row r="132" spans="1:29" s="79" customFormat="1" ht="17.25" customHeight="1">
      <c r="A132" s="203">
        <f>IF('12才男女D'!L38="","",IF('12才男女D'!L38='12才男女D'!N34,'12才男女D'!N42,IF('12才男女D'!L38='12才男女D'!N42,'12才男女D'!N34)))</f>
        <v>12</v>
      </c>
      <c r="B132" s="75" t="str">
        <f>IF(A132="","",VLOOKUP(A132,ﾃﾞｰﾀ!$AW$41:$AZ$56,2,FALSE))</f>
        <v>松元</v>
      </c>
      <c r="C132" s="75" t="str">
        <f>IF(A132="","",VLOOKUP(A132,ﾃﾞｰﾀ!$AW$41:$AZ$56,3,FALSE))</f>
        <v>彩良</v>
      </c>
      <c r="D132" s="203" t="str">
        <f>IF(A132="","",VLOOKUP(A132,ﾃﾞｰﾀ!$AW$41:$AZ$56,4,FALSE))</f>
        <v>(鹿・TSS Jr）</v>
      </c>
      <c r="E132" s="203"/>
      <c r="F132" s="203"/>
      <c r="G132" s="112"/>
      <c r="H132" s="189">
        <v>83</v>
      </c>
      <c r="I132" s="190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73"/>
      <c r="V132" s="73"/>
      <c r="W132" s="73"/>
      <c r="X132" s="73"/>
      <c r="Y132" s="91"/>
      <c r="Z132" s="91"/>
      <c r="AA132" s="91"/>
      <c r="AB132" s="91"/>
      <c r="AC132" s="91"/>
    </row>
    <row r="133" spans="1:29" s="79" customFormat="1" ht="17.25" customHeight="1">
      <c r="A133" s="203"/>
      <c r="B133" s="75" t="str">
        <f>IF(A132="","",VLOOKUP(A132,ﾃﾞｰﾀ!$BA$41:$BD$56,2,FALSE))</f>
        <v>鮫島</v>
      </c>
      <c r="C133" s="75" t="str">
        <f>IF(A132="","",VLOOKUP(A132,ﾃﾞｰﾀ!$BA$41:$BD$56,3,FALSE))</f>
        <v>千里</v>
      </c>
      <c r="D133" s="203" t="str">
        <f>IF(A132="","",VLOOKUP(A132,ﾃﾞｰﾀ!$BA$41:$BD$56,4,FALSE))</f>
        <v>(鹿・フジJr）</v>
      </c>
      <c r="E133" s="203" t="e">
        <f>IF(C132="","",VLOOKUP(C132,ﾃﾞｰﾀ!$AS$41:$AV$56,3,FALSE))</f>
        <v>#N/A</v>
      </c>
      <c r="F133" s="203" t="e">
        <f>IF(D132="","",VLOOKUP(D132,ﾃﾞｰﾀ!$AS$41:$AV$56,3,FALSE))</f>
        <v>#N/A</v>
      </c>
      <c r="G133" s="39"/>
      <c r="H133" s="40"/>
      <c r="I133" s="40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73"/>
      <c r="V133" s="73"/>
      <c r="W133" s="73"/>
      <c r="X133" s="73"/>
      <c r="Y133" s="91"/>
      <c r="Z133" s="91"/>
      <c r="AA133" s="91"/>
      <c r="AB133" s="91"/>
      <c r="AC133" s="91"/>
    </row>
  </sheetData>
  <mergeCells count="321">
    <mergeCell ref="A2:Q2"/>
    <mergeCell ref="F123:F124"/>
    <mergeCell ref="B91:B92"/>
    <mergeCell ref="C91:C92"/>
    <mergeCell ref="B119:B120"/>
    <mergeCell ref="E95:E96"/>
    <mergeCell ref="F95:F96"/>
    <mergeCell ref="H102:H103"/>
    <mergeCell ref="A104:A105"/>
    <mergeCell ref="D102:F102"/>
    <mergeCell ref="A132:A133"/>
    <mergeCell ref="D130:F130"/>
    <mergeCell ref="D131:F131"/>
    <mergeCell ref="A130:A131"/>
    <mergeCell ref="D132:F132"/>
    <mergeCell ref="D133:F133"/>
    <mergeCell ref="E117:E118"/>
    <mergeCell ref="F117:F118"/>
    <mergeCell ref="G117:H118"/>
    <mergeCell ref="H130:H131"/>
    <mergeCell ref="G119:H120"/>
    <mergeCell ref="E119:E120"/>
    <mergeCell ref="F119:F120"/>
    <mergeCell ref="E121:E122"/>
    <mergeCell ref="F121:F122"/>
    <mergeCell ref="G121:H122"/>
    <mergeCell ref="H113:I113"/>
    <mergeCell ref="H104:I104"/>
    <mergeCell ref="I119:L120"/>
    <mergeCell ref="I117:L118"/>
    <mergeCell ref="I111:I112"/>
    <mergeCell ref="H111:H112"/>
    <mergeCell ref="H72:I72"/>
    <mergeCell ref="H73:I73"/>
    <mergeCell ref="I89:L90"/>
    <mergeCell ref="G89:H90"/>
    <mergeCell ref="H85:I85"/>
    <mergeCell ref="D42:F43"/>
    <mergeCell ref="D46:F47"/>
    <mergeCell ref="D48:F49"/>
    <mergeCell ref="D60:F61"/>
    <mergeCell ref="D44:F45"/>
    <mergeCell ref="D16:F17"/>
    <mergeCell ref="D58:F59"/>
    <mergeCell ref="D36:F37"/>
    <mergeCell ref="D38:F39"/>
    <mergeCell ref="D24:F25"/>
    <mergeCell ref="D26:F27"/>
    <mergeCell ref="D20:F21"/>
    <mergeCell ref="D22:F23"/>
    <mergeCell ref="D54:F55"/>
    <mergeCell ref="D40:F41"/>
    <mergeCell ref="D6:F7"/>
    <mergeCell ref="F91:F92"/>
    <mergeCell ref="F93:F94"/>
    <mergeCell ref="E93:E94"/>
    <mergeCell ref="D66:F67"/>
    <mergeCell ref="D68:F69"/>
    <mergeCell ref="D62:F63"/>
    <mergeCell ref="D64:F65"/>
    <mergeCell ref="D83:F84"/>
    <mergeCell ref="D85:F86"/>
    <mergeCell ref="C83:C84"/>
    <mergeCell ref="A113:A114"/>
    <mergeCell ref="B113:B114"/>
    <mergeCell ref="C113:C114"/>
    <mergeCell ref="N123:O123"/>
    <mergeCell ref="B85:B86"/>
    <mergeCell ref="C85:C86"/>
    <mergeCell ref="D111:F112"/>
    <mergeCell ref="E123:E124"/>
    <mergeCell ref="E89:E90"/>
    <mergeCell ref="E91:E92"/>
    <mergeCell ref="F89:F90"/>
    <mergeCell ref="G123:H124"/>
    <mergeCell ref="I123:L124"/>
    <mergeCell ref="H68:I68"/>
    <mergeCell ref="I83:I84"/>
    <mergeCell ref="H83:H84"/>
    <mergeCell ref="A111:A112"/>
    <mergeCell ref="B111:B112"/>
    <mergeCell ref="C111:C112"/>
    <mergeCell ref="D103:F103"/>
    <mergeCell ref="D104:F104"/>
    <mergeCell ref="D105:F105"/>
    <mergeCell ref="B83:B84"/>
    <mergeCell ref="A64:A65"/>
    <mergeCell ref="A66:A67"/>
    <mergeCell ref="A68:A69"/>
    <mergeCell ref="A102:A103"/>
    <mergeCell ref="A83:A84"/>
    <mergeCell ref="A85:A86"/>
    <mergeCell ref="A1:Q1"/>
    <mergeCell ref="A56:A57"/>
    <mergeCell ref="A58:A59"/>
    <mergeCell ref="A60:A61"/>
    <mergeCell ref="A40:A41"/>
    <mergeCell ref="A42:A43"/>
    <mergeCell ref="A44:A45"/>
    <mergeCell ref="A46:A47"/>
    <mergeCell ref="A32:A33"/>
    <mergeCell ref="A34:A35"/>
    <mergeCell ref="A62:A63"/>
    <mergeCell ref="A48:A49"/>
    <mergeCell ref="A50:A51"/>
    <mergeCell ref="A52:A53"/>
    <mergeCell ref="A54:A55"/>
    <mergeCell ref="A36:A37"/>
    <mergeCell ref="A38:A39"/>
    <mergeCell ref="B68:B69"/>
    <mergeCell ref="C68:C69"/>
    <mergeCell ref="B64:B65"/>
    <mergeCell ref="C64:C65"/>
    <mergeCell ref="B66:B67"/>
    <mergeCell ref="C66:C67"/>
    <mergeCell ref="B60:B61"/>
    <mergeCell ref="C60:C61"/>
    <mergeCell ref="A16:A17"/>
    <mergeCell ref="A18:A19"/>
    <mergeCell ref="A20:A21"/>
    <mergeCell ref="A22:A23"/>
    <mergeCell ref="A24:A25"/>
    <mergeCell ref="A26:A27"/>
    <mergeCell ref="A28:A29"/>
    <mergeCell ref="A30:A31"/>
    <mergeCell ref="B62:B63"/>
    <mergeCell ref="C62:C63"/>
    <mergeCell ref="C54:C55"/>
    <mergeCell ref="B56:B57"/>
    <mergeCell ref="C56:C57"/>
    <mergeCell ref="B58:B59"/>
    <mergeCell ref="C58:C59"/>
    <mergeCell ref="B42:B43"/>
    <mergeCell ref="C42:C43"/>
    <mergeCell ref="D56:F57"/>
    <mergeCell ref="B50:B51"/>
    <mergeCell ref="C50:C51"/>
    <mergeCell ref="B52:B53"/>
    <mergeCell ref="C52:C53"/>
    <mergeCell ref="D50:F51"/>
    <mergeCell ref="D52:F53"/>
    <mergeCell ref="B54:B55"/>
    <mergeCell ref="B40:B41"/>
    <mergeCell ref="C40:C41"/>
    <mergeCell ref="B36:B37"/>
    <mergeCell ref="C36:C37"/>
    <mergeCell ref="B38:B39"/>
    <mergeCell ref="C38:C39"/>
    <mergeCell ref="B32:B33"/>
    <mergeCell ref="C32:C33"/>
    <mergeCell ref="B34:B35"/>
    <mergeCell ref="C34:C35"/>
    <mergeCell ref="B26:B27"/>
    <mergeCell ref="C26:C27"/>
    <mergeCell ref="D32:F33"/>
    <mergeCell ref="D34:F35"/>
    <mergeCell ref="B28:B29"/>
    <mergeCell ref="C28:C29"/>
    <mergeCell ref="B30:B31"/>
    <mergeCell ref="C30:C31"/>
    <mergeCell ref="D28:F29"/>
    <mergeCell ref="D30:F31"/>
    <mergeCell ref="B20:B21"/>
    <mergeCell ref="C20:C21"/>
    <mergeCell ref="B22:B23"/>
    <mergeCell ref="C22:C23"/>
    <mergeCell ref="B24:B25"/>
    <mergeCell ref="C24:C25"/>
    <mergeCell ref="D8:F9"/>
    <mergeCell ref="A8:A9"/>
    <mergeCell ref="B8:B9"/>
    <mergeCell ref="B10:B11"/>
    <mergeCell ref="A10:A11"/>
    <mergeCell ref="C8:C9"/>
    <mergeCell ref="C10:C11"/>
    <mergeCell ref="D10:F11"/>
    <mergeCell ref="A12:A13"/>
    <mergeCell ref="A6:A7"/>
    <mergeCell ref="B6:B7"/>
    <mergeCell ref="C6:C7"/>
    <mergeCell ref="C12:C13"/>
    <mergeCell ref="B12:B13"/>
    <mergeCell ref="D12:F13"/>
    <mergeCell ref="D14:F15"/>
    <mergeCell ref="J10:K10"/>
    <mergeCell ref="H12:I12"/>
    <mergeCell ref="A14:A15"/>
    <mergeCell ref="B16:B17"/>
    <mergeCell ref="H24:I24"/>
    <mergeCell ref="H20:I20"/>
    <mergeCell ref="B14:B15"/>
    <mergeCell ref="C14:C15"/>
    <mergeCell ref="C16:C17"/>
    <mergeCell ref="B18:B19"/>
    <mergeCell ref="C18:C19"/>
    <mergeCell ref="D18:F19"/>
    <mergeCell ref="K48:K49"/>
    <mergeCell ref="J66:K66"/>
    <mergeCell ref="J58:K58"/>
    <mergeCell ref="H56:I56"/>
    <mergeCell ref="J50:K50"/>
    <mergeCell ref="H52:I52"/>
    <mergeCell ref="H54:H55"/>
    <mergeCell ref="I54:I55"/>
    <mergeCell ref="J56:J57"/>
    <mergeCell ref="H62:H63"/>
    <mergeCell ref="J42:K42"/>
    <mergeCell ref="L62:M62"/>
    <mergeCell ref="H60:I60"/>
    <mergeCell ref="L44:L45"/>
    <mergeCell ref="M44:M45"/>
    <mergeCell ref="I42:I43"/>
    <mergeCell ref="H42:H43"/>
    <mergeCell ref="J48:J49"/>
    <mergeCell ref="H44:I44"/>
    <mergeCell ref="L46:M46"/>
    <mergeCell ref="O3:Q3"/>
    <mergeCell ref="J34:K34"/>
    <mergeCell ref="L14:M14"/>
    <mergeCell ref="H16:I16"/>
    <mergeCell ref="J18:K18"/>
    <mergeCell ref="H8:I8"/>
    <mergeCell ref="N22:O22"/>
    <mergeCell ref="J26:K26"/>
    <mergeCell ref="H28:I28"/>
    <mergeCell ref="L30:M30"/>
    <mergeCell ref="D3:M3"/>
    <mergeCell ref="H64:I64"/>
    <mergeCell ref="H6:H7"/>
    <mergeCell ref="I6:I7"/>
    <mergeCell ref="J8:J9"/>
    <mergeCell ref="K8:K9"/>
    <mergeCell ref="L12:L13"/>
    <mergeCell ref="M12:M13"/>
    <mergeCell ref="I26:I27"/>
    <mergeCell ref="H30:H31"/>
    <mergeCell ref="B44:B45"/>
    <mergeCell ref="C44:C45"/>
    <mergeCell ref="B46:B47"/>
    <mergeCell ref="C46:C47"/>
    <mergeCell ref="B48:B49"/>
    <mergeCell ref="H46:H47"/>
    <mergeCell ref="I46:I47"/>
    <mergeCell ref="H50:H51"/>
    <mergeCell ref="I50:I51"/>
    <mergeCell ref="H48:I48"/>
    <mergeCell ref="C48:C49"/>
    <mergeCell ref="O20:O21"/>
    <mergeCell ref="H10:H11"/>
    <mergeCell ref="I10:I11"/>
    <mergeCell ref="H14:H15"/>
    <mergeCell ref="I14:I15"/>
    <mergeCell ref="K16:K17"/>
    <mergeCell ref="J16:J17"/>
    <mergeCell ref="H18:H19"/>
    <mergeCell ref="I18:I19"/>
    <mergeCell ref="K32:K33"/>
    <mergeCell ref="H34:H35"/>
    <mergeCell ref="I34:I35"/>
    <mergeCell ref="N20:N21"/>
    <mergeCell ref="H32:I32"/>
    <mergeCell ref="J24:J25"/>
    <mergeCell ref="K24:K25"/>
    <mergeCell ref="H26:H27"/>
    <mergeCell ref="H22:H23"/>
    <mergeCell ref="I22:I23"/>
    <mergeCell ref="P36:P37"/>
    <mergeCell ref="H36:I36"/>
    <mergeCell ref="P38:Q38"/>
    <mergeCell ref="Q36:Q37"/>
    <mergeCell ref="H38:H39"/>
    <mergeCell ref="I38:I39"/>
    <mergeCell ref="O52:O53"/>
    <mergeCell ref="L60:L61"/>
    <mergeCell ref="M60:M61"/>
    <mergeCell ref="N54:O54"/>
    <mergeCell ref="I62:I63"/>
    <mergeCell ref="K56:K57"/>
    <mergeCell ref="N52:N53"/>
    <mergeCell ref="L28:L29"/>
    <mergeCell ref="M28:M29"/>
    <mergeCell ref="J40:J41"/>
    <mergeCell ref="K40:K41"/>
    <mergeCell ref="H40:I40"/>
    <mergeCell ref="I30:I31"/>
    <mergeCell ref="J32:J33"/>
    <mergeCell ref="O89:O90"/>
    <mergeCell ref="N91:O91"/>
    <mergeCell ref="Q91:Q92"/>
    <mergeCell ref="H58:H59"/>
    <mergeCell ref="I58:I59"/>
    <mergeCell ref="N89:N90"/>
    <mergeCell ref="K64:K65"/>
    <mergeCell ref="J64:J65"/>
    <mergeCell ref="H66:H67"/>
    <mergeCell ref="I66:I67"/>
    <mergeCell ref="O117:O118"/>
    <mergeCell ref="P91:P92"/>
    <mergeCell ref="N95:O95"/>
    <mergeCell ref="O93:O94"/>
    <mergeCell ref="N93:N94"/>
    <mergeCell ref="I91:L92"/>
    <mergeCell ref="I93:L94"/>
    <mergeCell ref="B121:C121"/>
    <mergeCell ref="N117:N118"/>
    <mergeCell ref="I121:L122"/>
    <mergeCell ref="C119:C120"/>
    <mergeCell ref="D113:F114"/>
    <mergeCell ref="I95:L96"/>
    <mergeCell ref="G91:H92"/>
    <mergeCell ref="G93:H94"/>
    <mergeCell ref="H132:I132"/>
    <mergeCell ref="P93:Q93"/>
    <mergeCell ref="B93:C93"/>
    <mergeCell ref="Q119:Q120"/>
    <mergeCell ref="P119:P120"/>
    <mergeCell ref="N121:N122"/>
    <mergeCell ref="O121:O122"/>
    <mergeCell ref="N119:O119"/>
    <mergeCell ref="P121:Q121"/>
    <mergeCell ref="G95:H96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workbookViewId="0" topLeftCell="A1">
      <selection activeCell="H133" sqref="H133"/>
    </sheetView>
  </sheetViews>
  <sheetFormatPr defaultColWidth="9.00390625" defaultRowHeight="10.5" customHeight="1"/>
  <cols>
    <col min="1" max="1" width="4.25390625" style="43" customWidth="1"/>
    <col min="2" max="2" width="6.375" style="54" customWidth="1"/>
    <col min="3" max="3" width="5.875" style="54" customWidth="1"/>
    <col min="4" max="6" width="6.00390625" style="55" customWidth="1"/>
    <col min="7" max="7" width="5.00390625" style="43" customWidth="1"/>
    <col min="8" max="8" width="2.625" style="43" customWidth="1"/>
    <col min="9" max="9" width="7.00390625" style="43" customWidth="1"/>
    <col min="10" max="10" width="2.625" style="43" customWidth="1"/>
    <col min="11" max="11" width="7.00390625" style="43" customWidth="1"/>
    <col min="12" max="12" width="2.625" style="43" customWidth="1"/>
    <col min="13" max="13" width="7.00390625" style="43" customWidth="1"/>
    <col min="14" max="14" width="2.625" style="43" customWidth="1"/>
    <col min="15" max="15" width="7.00390625" style="43" customWidth="1"/>
    <col min="16" max="16" width="2.625" style="43" customWidth="1"/>
    <col min="17" max="17" width="7.00390625" style="43" customWidth="1"/>
    <col min="18" max="16384" width="5.375" style="43" customWidth="1"/>
  </cols>
  <sheetData>
    <row r="1" spans="1:20" ht="18.75">
      <c r="A1" s="207" t="s">
        <v>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51"/>
      <c r="S1" s="39"/>
      <c r="T1" s="39"/>
    </row>
    <row r="2" spans="1:20" ht="17.25">
      <c r="A2" s="209" t="s">
        <v>56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51"/>
      <c r="S2" s="39"/>
      <c r="T2" s="39"/>
    </row>
    <row r="3" spans="1:20" ht="14.25">
      <c r="A3" s="49"/>
      <c r="B3" s="53"/>
      <c r="C3" s="53"/>
      <c r="D3" s="179" t="s">
        <v>64</v>
      </c>
      <c r="E3" s="179"/>
      <c r="F3" s="179"/>
      <c r="G3" s="179"/>
      <c r="H3" s="179"/>
      <c r="I3" s="179"/>
      <c r="J3" s="179"/>
      <c r="K3" s="179"/>
      <c r="L3" s="179"/>
      <c r="M3" s="179"/>
      <c r="N3" s="39"/>
      <c r="O3" s="178" t="s">
        <v>67</v>
      </c>
      <c r="P3" s="178"/>
      <c r="Q3" s="178"/>
      <c r="R3" s="39"/>
      <c r="S3" s="39"/>
      <c r="T3" s="39"/>
    </row>
    <row r="4" spans="1:20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Q4" s="49" t="s">
        <v>68</v>
      </c>
      <c r="R4" s="39"/>
      <c r="S4" s="39"/>
      <c r="T4" s="39"/>
    </row>
    <row r="5" spans="1:20" ht="13.5">
      <c r="A5" s="49"/>
      <c r="B5" s="53"/>
      <c r="C5" s="53"/>
      <c r="D5" s="40"/>
      <c r="E5" s="40"/>
      <c r="F5" s="40"/>
      <c r="G5" s="33" t="s">
        <v>9</v>
      </c>
      <c r="H5" s="32"/>
      <c r="I5" s="33" t="s">
        <v>36</v>
      </c>
      <c r="J5" s="35"/>
      <c r="K5" s="33" t="s">
        <v>37</v>
      </c>
      <c r="L5" s="35"/>
      <c r="M5" s="33" t="s">
        <v>10</v>
      </c>
      <c r="N5" s="35"/>
      <c r="O5" s="33" t="s">
        <v>11</v>
      </c>
      <c r="P5" s="52"/>
      <c r="R5" s="39"/>
      <c r="S5" s="39"/>
      <c r="T5" s="39"/>
    </row>
    <row r="6" spans="1:20" ht="10.5" customHeight="1">
      <c r="A6" s="186">
        <v>1</v>
      </c>
      <c r="B6" s="188" t="str">
        <f>IF(A6="","",VLOOKUP(A6,ﾃﾞｰﾀ!$M$5:$P$36,2,FALSE))</f>
        <v>浜田</v>
      </c>
      <c r="C6" s="188" t="str">
        <f>IF(A6="","",VLOOKUP(A6,ﾃﾞｰﾀ!$M$5:$P$36,3,FALSE))</f>
        <v>美輝</v>
      </c>
      <c r="D6" s="204" t="str">
        <f>IF(A6="","",VLOOKUP(A6,ﾃﾞｰﾀ!$M$5:$P$36,4,FALSE))</f>
        <v>(福・北九州ｳｴｽﾄ）</v>
      </c>
      <c r="E6" s="204"/>
      <c r="F6" s="204"/>
      <c r="G6" s="110"/>
      <c r="H6" s="197">
        <v>1</v>
      </c>
      <c r="I6" s="197" t="str">
        <f>IF(H6="","",VLOOKUP(H6,ﾃﾞｰﾀ!$M$5:$P$36,2,FALSE))</f>
        <v>浜田</v>
      </c>
      <c r="J6" s="40"/>
      <c r="K6" s="40"/>
      <c r="L6" s="40"/>
      <c r="M6" s="40"/>
      <c r="N6" s="40"/>
      <c r="O6" s="40"/>
      <c r="P6" s="40"/>
      <c r="Q6" s="40"/>
      <c r="R6" s="39"/>
      <c r="S6" s="39"/>
      <c r="T6" s="39"/>
    </row>
    <row r="7" spans="1:20" ht="10.5" customHeight="1">
      <c r="A7" s="186"/>
      <c r="B7" s="188"/>
      <c r="C7" s="188"/>
      <c r="D7" s="204"/>
      <c r="E7" s="204"/>
      <c r="F7" s="204"/>
      <c r="G7" s="111"/>
      <c r="H7" s="198"/>
      <c r="I7" s="198"/>
      <c r="J7" s="40"/>
      <c r="K7" s="40"/>
      <c r="L7" s="40"/>
      <c r="M7" s="40"/>
      <c r="N7" s="40"/>
      <c r="O7" s="40"/>
      <c r="P7" s="40"/>
      <c r="Q7" s="40"/>
      <c r="R7" s="39"/>
      <c r="S7" s="39"/>
      <c r="T7" s="39"/>
    </row>
    <row r="8" spans="1:20" ht="10.5" customHeight="1">
      <c r="A8" s="186">
        <v>2</v>
      </c>
      <c r="B8" s="188" t="str">
        <f>IF(A8="","",VLOOKUP(A8,ﾃﾞｰﾀ!$M$5:$P$36,2,FALSE))</f>
        <v>佐々木</v>
      </c>
      <c r="C8" s="188" t="str">
        <f>IF(A8="","",VLOOKUP(A8,ﾃﾞｰﾀ!$M$5:$P$36,3,FALSE))</f>
        <v>綾</v>
      </c>
      <c r="D8" s="204" t="str">
        <f>IF(A8="","",VLOOKUP(A8,ﾃﾞｰﾀ!$M$5:$P$36,4,FALSE))</f>
        <v>(鹿・やくしまTC）</v>
      </c>
      <c r="E8" s="204"/>
      <c r="F8" s="204"/>
      <c r="G8" s="112"/>
      <c r="H8" s="190">
        <v>82</v>
      </c>
      <c r="I8" s="172"/>
      <c r="J8" s="175">
        <v>1</v>
      </c>
      <c r="K8" s="197" t="str">
        <f>IF(J8="","",VLOOKUP(J8,ﾃﾞｰﾀ!$M$5:$P$36,2,FALSE))</f>
        <v>浜田</v>
      </c>
      <c r="L8" s="40"/>
      <c r="M8" s="40"/>
      <c r="N8" s="40"/>
      <c r="O8" s="40"/>
      <c r="P8" s="40"/>
      <c r="Q8" s="40"/>
      <c r="R8" s="39"/>
      <c r="S8" s="39"/>
      <c r="T8" s="39"/>
    </row>
    <row r="9" spans="1:20" ht="10.5" customHeight="1">
      <c r="A9" s="186"/>
      <c r="B9" s="188"/>
      <c r="C9" s="188"/>
      <c r="D9" s="204"/>
      <c r="E9" s="204"/>
      <c r="F9" s="204"/>
      <c r="G9" s="39"/>
      <c r="H9" s="44"/>
      <c r="I9" s="113"/>
      <c r="J9" s="176"/>
      <c r="K9" s="198"/>
      <c r="L9" s="40"/>
      <c r="M9" s="40"/>
      <c r="N9" s="40"/>
      <c r="O9" s="40"/>
      <c r="P9" s="40"/>
      <c r="Q9" s="40"/>
      <c r="R9" s="39"/>
      <c r="S9" s="39"/>
      <c r="T9" s="39"/>
    </row>
    <row r="10" spans="1:20" ht="10.5" customHeight="1">
      <c r="A10" s="186">
        <v>3</v>
      </c>
      <c r="B10" s="188" t="str">
        <f>IF(A10="","",VLOOKUP(A10,ﾃﾞｰﾀ!$M$5:$P$36,2,FALSE))</f>
        <v>柴山</v>
      </c>
      <c r="C10" s="188" t="str">
        <f>IF(A10="","",VLOOKUP(A10,ﾃﾞｰﾀ!$M$5:$P$36,3,FALSE))</f>
        <v>玲子</v>
      </c>
      <c r="D10" s="204" t="str">
        <f>IF(A10="","",VLOOKUP(A10,ﾃﾞｰﾀ!$M$5:$P$36,4,FALSE))</f>
        <v>(長・ﾄﾚﾃﾞｨｱ）</v>
      </c>
      <c r="E10" s="204"/>
      <c r="F10" s="204"/>
      <c r="G10" s="110"/>
      <c r="H10" s="197">
        <v>4</v>
      </c>
      <c r="I10" s="173" t="str">
        <f>IF(H10="","",VLOOKUP(H10,ﾃﾞｰﾀ!$M$5:$P$36,2,FALSE))</f>
        <v>大塚</v>
      </c>
      <c r="J10" s="190">
        <v>83</v>
      </c>
      <c r="K10" s="172"/>
      <c r="L10" s="44"/>
      <c r="M10" s="40"/>
      <c r="N10" s="40"/>
      <c r="O10" s="40"/>
      <c r="P10" s="40"/>
      <c r="Q10" s="40"/>
      <c r="R10" s="39"/>
      <c r="S10" s="39"/>
      <c r="T10" s="39"/>
    </row>
    <row r="11" spans="1:20" ht="10.5" customHeight="1">
      <c r="A11" s="186"/>
      <c r="B11" s="188"/>
      <c r="C11" s="188"/>
      <c r="D11" s="204"/>
      <c r="E11" s="204"/>
      <c r="F11" s="204"/>
      <c r="G11" s="111"/>
      <c r="H11" s="198"/>
      <c r="I11" s="174"/>
      <c r="J11" s="44"/>
      <c r="K11" s="113"/>
      <c r="L11" s="44"/>
      <c r="M11" s="40"/>
      <c r="N11" s="40"/>
      <c r="O11" s="40"/>
      <c r="P11" s="40"/>
      <c r="Q11" s="40"/>
      <c r="R11" s="39"/>
      <c r="S11" s="39"/>
      <c r="T11" s="39"/>
    </row>
    <row r="12" spans="1:20" ht="10.5" customHeight="1">
      <c r="A12" s="186">
        <v>4</v>
      </c>
      <c r="B12" s="188" t="str">
        <f>IF(A12="","",VLOOKUP(A12,ﾃﾞｰﾀ!$M$5:$P$36,2,FALSE))</f>
        <v>大塚</v>
      </c>
      <c r="C12" s="188" t="str">
        <f>IF(A12="","",VLOOKUP(A12,ﾃﾞｰﾀ!$M$5:$P$36,3,FALSE))</f>
        <v>可奈子</v>
      </c>
      <c r="D12" s="204" t="str">
        <f>IF(A12="","",VLOOKUP(A12,ﾃﾞｰﾀ!$M$5:$P$36,4,FALSE))</f>
        <v>(宮・ﾗｲｼﾞﾝｸﾞｻﾝ）</v>
      </c>
      <c r="E12" s="204"/>
      <c r="F12" s="204"/>
      <c r="G12" s="112"/>
      <c r="H12" s="197">
        <v>83</v>
      </c>
      <c r="I12" s="197"/>
      <c r="J12" s="44"/>
      <c r="K12" s="113"/>
      <c r="L12" s="175">
        <v>1</v>
      </c>
      <c r="M12" s="197" t="str">
        <f>IF(L12="","",VLOOKUP(L12,ﾃﾞｰﾀ!$M$5:$P$36,2,FALSE))</f>
        <v>浜田</v>
      </c>
      <c r="N12" s="40"/>
      <c r="O12" s="40"/>
      <c r="P12" s="40"/>
      <c r="Q12" s="40"/>
      <c r="R12" s="39"/>
      <c r="S12" s="39"/>
      <c r="T12" s="39"/>
    </row>
    <row r="13" spans="1:20" ht="10.5" customHeight="1">
      <c r="A13" s="186"/>
      <c r="B13" s="188"/>
      <c r="C13" s="188"/>
      <c r="D13" s="204"/>
      <c r="E13" s="204"/>
      <c r="F13" s="204"/>
      <c r="G13" s="39"/>
      <c r="H13" s="40"/>
      <c r="I13" s="40"/>
      <c r="J13" s="44"/>
      <c r="K13" s="113"/>
      <c r="L13" s="176"/>
      <c r="M13" s="198"/>
      <c r="N13" s="40"/>
      <c r="O13" s="40"/>
      <c r="P13" s="40"/>
      <c r="Q13" s="40"/>
      <c r="R13" s="39"/>
      <c r="S13" s="39"/>
      <c r="T13" s="39"/>
    </row>
    <row r="14" spans="1:20" ht="10.5" customHeight="1">
      <c r="A14" s="186">
        <v>5</v>
      </c>
      <c r="B14" s="188" t="str">
        <f>IF(A14="","",VLOOKUP(A14,ﾃﾞｰﾀ!$M$5:$P$36,2,FALSE))</f>
        <v>村田</v>
      </c>
      <c r="C14" s="188" t="str">
        <f>IF(A14="","",VLOOKUP(A14,ﾃﾞｰﾀ!$M$5:$P$36,3,FALSE))</f>
        <v>夏実</v>
      </c>
      <c r="D14" s="204" t="str">
        <f>IF(A14="","",VLOOKUP(A14,ﾃﾞｰﾀ!$M$5:$P$36,4,FALSE))</f>
        <v>(熊・長嶺TC）</v>
      </c>
      <c r="E14" s="204"/>
      <c r="F14" s="204"/>
      <c r="G14" s="48"/>
      <c r="H14" s="197">
        <v>5</v>
      </c>
      <c r="I14" s="197" t="str">
        <f>IF(H14="","",VLOOKUP(H14,ﾃﾞｰﾀ!$M$5:$P$36,2,FALSE))</f>
        <v>村田</v>
      </c>
      <c r="J14" s="44"/>
      <c r="K14" s="113"/>
      <c r="L14" s="190">
        <v>85</v>
      </c>
      <c r="M14" s="172"/>
      <c r="N14" s="40"/>
      <c r="O14" s="40"/>
      <c r="P14" s="40"/>
      <c r="Q14" s="40"/>
      <c r="R14" s="39"/>
      <c r="S14" s="39"/>
      <c r="T14" s="39"/>
    </row>
    <row r="15" spans="1:20" ht="10.5" customHeight="1">
      <c r="A15" s="186"/>
      <c r="B15" s="188"/>
      <c r="C15" s="188"/>
      <c r="D15" s="204"/>
      <c r="E15" s="204"/>
      <c r="F15" s="204"/>
      <c r="G15" s="111"/>
      <c r="H15" s="197"/>
      <c r="I15" s="197"/>
      <c r="J15" s="44"/>
      <c r="K15" s="113"/>
      <c r="L15" s="44"/>
      <c r="M15" s="113"/>
      <c r="N15" s="40"/>
      <c r="O15" s="40"/>
      <c r="P15" s="40"/>
      <c r="Q15" s="40"/>
      <c r="R15" s="39"/>
      <c r="S15" s="39"/>
      <c r="T15" s="39"/>
    </row>
    <row r="16" spans="1:20" ht="10.5" customHeight="1">
      <c r="A16" s="186">
        <v>6</v>
      </c>
      <c r="B16" s="188" t="str">
        <f>IF(A16="","",VLOOKUP(A16,ﾃﾞｰﾀ!$M$5:$P$36,2,FALSE))</f>
        <v>吉田</v>
      </c>
      <c r="C16" s="188" t="str">
        <f>IF(A16="","",VLOOKUP(A16,ﾃﾞｰﾀ!$M$5:$P$36,3,FALSE))</f>
        <v>絵梨奈</v>
      </c>
      <c r="D16" s="204" t="str">
        <f>IF(A16="","",VLOOKUP(A16,ﾃﾞｰﾀ!$M$5:$P$36,4,FALSE))</f>
        <v>(長･ｽｶﾞTS)</v>
      </c>
      <c r="E16" s="204"/>
      <c r="F16" s="204"/>
      <c r="G16" s="112"/>
      <c r="H16" s="189">
        <v>97</v>
      </c>
      <c r="I16" s="172"/>
      <c r="J16" s="175">
        <v>8</v>
      </c>
      <c r="K16" s="173" t="str">
        <f>IF(J16="","",VLOOKUP(J16,ﾃﾞｰﾀ!$M$5:$P$36,2,FALSE))</f>
        <v>杉原</v>
      </c>
      <c r="L16" s="44"/>
      <c r="M16" s="113"/>
      <c r="N16" s="40"/>
      <c r="O16" s="40"/>
      <c r="P16" s="40"/>
      <c r="Q16" s="40"/>
      <c r="R16" s="39"/>
      <c r="S16" s="39"/>
      <c r="T16" s="39"/>
    </row>
    <row r="17" spans="1:20" ht="10.5" customHeight="1">
      <c r="A17" s="186"/>
      <c r="B17" s="188"/>
      <c r="C17" s="188"/>
      <c r="D17" s="204"/>
      <c r="E17" s="204"/>
      <c r="F17" s="204"/>
      <c r="G17" s="39"/>
      <c r="H17" s="44"/>
      <c r="I17" s="113"/>
      <c r="J17" s="176"/>
      <c r="K17" s="174"/>
      <c r="L17" s="44"/>
      <c r="M17" s="113"/>
      <c r="N17" s="40"/>
      <c r="O17" s="40"/>
      <c r="P17" s="40"/>
      <c r="Q17" s="40"/>
      <c r="R17" s="39"/>
      <c r="S17" s="39"/>
      <c r="T17" s="39"/>
    </row>
    <row r="18" spans="1:20" ht="10.5" customHeight="1">
      <c r="A18" s="186">
        <v>7</v>
      </c>
      <c r="B18" s="188" t="str">
        <f>IF(A18="","",VLOOKUP(A18,ﾃﾞｰﾀ!$M$5:$P$36,2,FALSE))</f>
        <v>大田尾</v>
      </c>
      <c r="C18" s="188" t="str">
        <f>IF(A18="","",VLOOKUP(A18,ﾃﾞｰﾀ!$M$5:$P$36,3,FALSE))</f>
        <v>陽子</v>
      </c>
      <c r="D18" s="204" t="str">
        <f>IF(A18="","",VLOOKUP(A18,ﾃﾞｰﾀ!$M$5:$P$36,4,FALSE))</f>
        <v>(佐・佐賀GTC）</v>
      </c>
      <c r="E18" s="204"/>
      <c r="F18" s="204"/>
      <c r="G18" s="110"/>
      <c r="H18" s="197">
        <v>8</v>
      </c>
      <c r="I18" s="173" t="str">
        <f>IF(H18="","",VLOOKUP(H18,ﾃﾞｰﾀ!$M$5:$P$36,2,FALSE))</f>
        <v>杉原</v>
      </c>
      <c r="J18" s="197">
        <v>84</v>
      </c>
      <c r="K18" s="177"/>
      <c r="L18" s="44"/>
      <c r="M18" s="113"/>
      <c r="N18" s="40"/>
      <c r="O18" s="40"/>
      <c r="P18" s="40"/>
      <c r="Q18" s="40"/>
      <c r="R18" s="39"/>
      <c r="S18" s="39"/>
      <c r="T18" s="39"/>
    </row>
    <row r="19" spans="1:20" ht="10.5" customHeight="1">
      <c r="A19" s="186"/>
      <c r="B19" s="188"/>
      <c r="C19" s="188"/>
      <c r="D19" s="204"/>
      <c r="E19" s="204"/>
      <c r="F19" s="204"/>
      <c r="G19" s="111"/>
      <c r="H19" s="198"/>
      <c r="I19" s="174"/>
      <c r="J19" s="40"/>
      <c r="K19" s="40"/>
      <c r="L19" s="44"/>
      <c r="M19" s="113"/>
      <c r="N19" s="40"/>
      <c r="O19" s="40"/>
      <c r="P19" s="40"/>
      <c r="Q19" s="40"/>
      <c r="R19" s="39"/>
      <c r="S19" s="39"/>
      <c r="T19" s="39"/>
    </row>
    <row r="20" spans="1:20" ht="10.5" customHeight="1">
      <c r="A20" s="186">
        <v>8</v>
      </c>
      <c r="B20" s="188" t="str">
        <f>IF(A20="","",VLOOKUP(A20,ﾃﾞｰﾀ!$M$5:$P$36,2,FALSE))</f>
        <v>杉原</v>
      </c>
      <c r="C20" s="188" t="str">
        <f>IF(A20="","",VLOOKUP(A20,ﾃﾞｰﾀ!$M$5:$P$36,3,FALSE))</f>
        <v>里沙子</v>
      </c>
      <c r="D20" s="204" t="str">
        <f>IF(A20="","",VLOOKUP(A20,ﾃﾞｰﾀ!$M$5:$P$36,4,FALSE))</f>
        <v>(福・筑陽学園中）</v>
      </c>
      <c r="E20" s="204"/>
      <c r="F20" s="204"/>
      <c r="G20" s="112"/>
      <c r="H20" s="189">
        <v>85</v>
      </c>
      <c r="I20" s="208"/>
      <c r="J20" s="40"/>
      <c r="K20" s="40"/>
      <c r="L20" s="44"/>
      <c r="M20" s="113"/>
      <c r="N20" s="175">
        <v>16</v>
      </c>
      <c r="O20" s="197" t="str">
        <f>IF(N20="","",VLOOKUP(N20,ﾃﾞｰﾀ!$M$5:$P$36,2,FALSE))</f>
        <v>伊波</v>
      </c>
      <c r="P20" s="40"/>
      <c r="Q20" s="40"/>
      <c r="R20" s="39"/>
      <c r="S20" s="39"/>
      <c r="T20" s="39"/>
    </row>
    <row r="21" spans="1:20" ht="10.5" customHeight="1">
      <c r="A21" s="186"/>
      <c r="B21" s="188"/>
      <c r="C21" s="188"/>
      <c r="D21" s="204"/>
      <c r="E21" s="204"/>
      <c r="F21" s="204"/>
      <c r="G21" s="39"/>
      <c r="H21" s="40"/>
      <c r="I21" s="40"/>
      <c r="J21" s="40"/>
      <c r="K21" s="40"/>
      <c r="L21" s="44"/>
      <c r="M21" s="113"/>
      <c r="N21" s="176"/>
      <c r="O21" s="198"/>
      <c r="P21" s="40"/>
      <c r="Q21" s="40"/>
      <c r="R21" s="39"/>
      <c r="S21" s="39"/>
      <c r="T21" s="39"/>
    </row>
    <row r="22" spans="1:20" ht="10.5" customHeight="1">
      <c r="A22" s="186">
        <v>9</v>
      </c>
      <c r="B22" s="188" t="str">
        <f>IF(A22="","",VLOOKUP(A22,ﾃﾞｰﾀ!$M$5:$P$36,2,FALSE))</f>
        <v>森永</v>
      </c>
      <c r="C22" s="188" t="str">
        <f>IF(A22="","",VLOOKUP(A22,ﾃﾞｰﾀ!$M$5:$P$36,3,FALSE))</f>
        <v>聡子</v>
      </c>
      <c r="D22" s="204" t="str">
        <f>IF(A22="","",VLOOKUP(A22,ﾃﾞｰﾀ!$M$5:$P$36,4,FALSE))</f>
        <v>(福・北九州ｳｴｽﾄ）</v>
      </c>
      <c r="E22" s="204"/>
      <c r="F22" s="204"/>
      <c r="G22" s="110"/>
      <c r="H22" s="197">
        <v>9</v>
      </c>
      <c r="I22" s="197" t="str">
        <f>IF(H22="","",VLOOKUP(H22,ﾃﾞｰﾀ!$M$5:$P$36,2,FALSE))</f>
        <v>森永</v>
      </c>
      <c r="J22" s="40"/>
      <c r="K22" s="40"/>
      <c r="L22" s="40"/>
      <c r="M22" s="113"/>
      <c r="N22" s="189">
        <v>83</v>
      </c>
      <c r="O22" s="210"/>
      <c r="P22" s="40"/>
      <c r="Q22" s="40"/>
      <c r="R22" s="39"/>
      <c r="S22" s="39"/>
      <c r="T22" s="39"/>
    </row>
    <row r="23" spans="1:20" ht="10.5" customHeight="1">
      <c r="A23" s="186"/>
      <c r="B23" s="188"/>
      <c r="C23" s="188"/>
      <c r="D23" s="204"/>
      <c r="E23" s="204"/>
      <c r="F23" s="204"/>
      <c r="G23" s="111"/>
      <c r="H23" s="198"/>
      <c r="I23" s="198"/>
      <c r="J23" s="40"/>
      <c r="K23" s="40"/>
      <c r="L23" s="40"/>
      <c r="M23" s="113"/>
      <c r="N23" s="40"/>
      <c r="O23" s="113"/>
      <c r="P23" s="40"/>
      <c r="Q23" s="40"/>
      <c r="R23" s="39"/>
      <c r="S23" s="39"/>
      <c r="T23" s="39"/>
    </row>
    <row r="24" spans="1:20" ht="10.5" customHeight="1">
      <c r="A24" s="186">
        <v>10</v>
      </c>
      <c r="B24" s="188" t="str">
        <f>IF(A24="","",VLOOKUP(A24,ﾃﾞｰﾀ!$M$5:$P$36,2,FALSE))</f>
        <v>牧</v>
      </c>
      <c r="C24" s="188" t="str">
        <f>IF(A24="","",VLOOKUP(A24,ﾃﾞｰﾀ!$M$5:$P$36,3,FALSE))</f>
        <v>仁美</v>
      </c>
      <c r="D24" s="204" t="str">
        <f>IF(A24="","",VLOOKUP(A24,ﾃﾞｰﾀ!$M$5:$P$36,4,FALSE))</f>
        <v>(大・大分Jr）</v>
      </c>
      <c r="E24" s="204"/>
      <c r="F24" s="204"/>
      <c r="G24" s="112"/>
      <c r="H24" s="190">
        <v>84</v>
      </c>
      <c r="I24" s="172"/>
      <c r="J24" s="175">
        <v>9</v>
      </c>
      <c r="K24" s="197" t="str">
        <f>IF(J24="","",VLOOKUP(J24,ﾃﾞｰﾀ!$M$5:$P$36,2,FALSE))</f>
        <v>森永</v>
      </c>
      <c r="L24" s="40"/>
      <c r="M24" s="113"/>
      <c r="N24" s="40"/>
      <c r="O24" s="113"/>
      <c r="P24" s="40"/>
      <c r="Q24" s="40"/>
      <c r="R24" s="39"/>
      <c r="S24" s="39"/>
      <c r="T24" s="39"/>
    </row>
    <row r="25" spans="1:20" ht="10.5" customHeight="1">
      <c r="A25" s="186"/>
      <c r="B25" s="188"/>
      <c r="C25" s="188"/>
      <c r="D25" s="204"/>
      <c r="E25" s="204"/>
      <c r="F25" s="204"/>
      <c r="G25" s="39"/>
      <c r="H25" s="44"/>
      <c r="I25" s="113"/>
      <c r="J25" s="176"/>
      <c r="K25" s="198"/>
      <c r="L25" s="40"/>
      <c r="M25" s="113"/>
      <c r="N25" s="40"/>
      <c r="O25" s="113"/>
      <c r="P25" s="40"/>
      <c r="Q25" s="40"/>
      <c r="R25" s="39"/>
      <c r="S25" s="39"/>
      <c r="T25" s="39"/>
    </row>
    <row r="26" spans="1:20" ht="10.5" customHeight="1">
      <c r="A26" s="186">
        <v>11</v>
      </c>
      <c r="B26" s="188" t="str">
        <f>IF(A26="","",VLOOKUP(A26,ﾃﾞｰﾀ!$M$5:$P$36,2,FALSE))</f>
        <v>知念</v>
      </c>
      <c r="C26" s="188" t="str">
        <f>IF(A26="","",VLOOKUP(A26,ﾃﾞｰﾀ!$M$5:$P$36,3,FALSE))</f>
        <v>美南子</v>
      </c>
      <c r="D26" s="204" t="str">
        <f>IF(A26="","",VLOOKUP(A26,ﾃﾞｰﾀ!$M$5:$P$36,4,FALSE))</f>
        <v>(沖・沖縄TE）</v>
      </c>
      <c r="E26" s="204"/>
      <c r="F26" s="204"/>
      <c r="G26" s="110"/>
      <c r="H26" s="197">
        <v>12</v>
      </c>
      <c r="I26" s="173" t="str">
        <f>IF(H26="","",VLOOKUP(H26,ﾃﾞｰﾀ!$M$5:$P$36,2,FALSE))</f>
        <v>中津</v>
      </c>
      <c r="J26" s="190">
        <v>82</v>
      </c>
      <c r="K26" s="172"/>
      <c r="L26" s="44"/>
      <c r="M26" s="113"/>
      <c r="N26" s="40"/>
      <c r="O26" s="113"/>
      <c r="P26" s="40"/>
      <c r="Q26" s="40"/>
      <c r="R26" s="39"/>
      <c r="S26" s="39"/>
      <c r="T26" s="39"/>
    </row>
    <row r="27" spans="1:20" ht="10.5" customHeight="1">
      <c r="A27" s="186"/>
      <c r="B27" s="188"/>
      <c r="C27" s="188"/>
      <c r="D27" s="204"/>
      <c r="E27" s="204"/>
      <c r="F27" s="204"/>
      <c r="G27" s="111"/>
      <c r="H27" s="198"/>
      <c r="I27" s="174"/>
      <c r="J27" s="44"/>
      <c r="K27" s="113"/>
      <c r="L27" s="44"/>
      <c r="M27" s="113"/>
      <c r="N27" s="40"/>
      <c r="O27" s="113"/>
      <c r="P27" s="40"/>
      <c r="Q27" s="40"/>
      <c r="R27" s="39"/>
      <c r="S27" s="39"/>
      <c r="T27" s="39"/>
    </row>
    <row r="28" spans="1:20" ht="10.5" customHeight="1">
      <c r="A28" s="186">
        <v>12</v>
      </c>
      <c r="B28" s="188" t="str">
        <f>IF(A28="","",VLOOKUP(A28,ﾃﾞｰﾀ!$M$5:$P$36,2,FALSE))</f>
        <v>中津</v>
      </c>
      <c r="C28" s="188" t="str">
        <f>IF(A28="","",VLOOKUP(A28,ﾃﾞｰﾀ!$M$5:$P$36,3,FALSE))</f>
        <v>文</v>
      </c>
      <c r="D28" s="204" t="str">
        <f>IF(A28="","",VLOOKUP(A28,ﾃﾞｰﾀ!$M$5:$P$36,4,FALSE))</f>
        <v>(福・九州国際TC）</v>
      </c>
      <c r="E28" s="204"/>
      <c r="F28" s="204"/>
      <c r="G28" s="112"/>
      <c r="H28" s="197">
        <v>97</v>
      </c>
      <c r="I28" s="197"/>
      <c r="J28" s="44"/>
      <c r="K28" s="113"/>
      <c r="L28" s="175">
        <v>16</v>
      </c>
      <c r="M28" s="173" t="str">
        <f>IF(L28="","",VLOOKUP(L28,ﾃﾞｰﾀ!$M$5:$P$36,2,FALSE))</f>
        <v>伊波</v>
      </c>
      <c r="N28" s="40"/>
      <c r="O28" s="113"/>
      <c r="P28" s="40"/>
      <c r="Q28" s="40"/>
      <c r="R28" s="39"/>
      <c r="S28" s="39"/>
      <c r="T28" s="39"/>
    </row>
    <row r="29" spans="1:20" ht="10.5" customHeight="1">
      <c r="A29" s="186"/>
      <c r="B29" s="188"/>
      <c r="C29" s="188"/>
      <c r="D29" s="204"/>
      <c r="E29" s="204"/>
      <c r="F29" s="204"/>
      <c r="G29" s="39"/>
      <c r="H29" s="40"/>
      <c r="I29" s="40"/>
      <c r="J29" s="44"/>
      <c r="K29" s="113"/>
      <c r="L29" s="176"/>
      <c r="M29" s="174"/>
      <c r="N29" s="40"/>
      <c r="O29" s="113"/>
      <c r="P29" s="40"/>
      <c r="Q29" s="40"/>
      <c r="R29" s="39"/>
      <c r="S29" s="39"/>
      <c r="T29" s="39"/>
    </row>
    <row r="30" spans="1:20" ht="10.5" customHeight="1">
      <c r="A30" s="186">
        <v>13</v>
      </c>
      <c r="B30" s="188" t="str">
        <f>IF(A30="","",VLOOKUP(A30,ﾃﾞｰﾀ!$M$5:$P$36,2,FALSE))</f>
        <v>菅村</v>
      </c>
      <c r="C30" s="188" t="str">
        <f>IF(A30="","",VLOOKUP(A30,ﾃﾞｰﾀ!$M$5:$P$36,3,FALSE))</f>
        <v>恵里香</v>
      </c>
      <c r="D30" s="204" t="str">
        <f>IF(A30="","",VLOOKUP(A30,ﾃﾞｰﾀ!$M$5:$P$36,4,FALSE))</f>
        <v>(熊･RKKﾙｰﾃﾞﾝｽTC)</v>
      </c>
      <c r="E30" s="204"/>
      <c r="F30" s="204"/>
      <c r="G30" s="110"/>
      <c r="H30" s="197">
        <v>13</v>
      </c>
      <c r="I30" s="197" t="str">
        <f>IF(H30="","",VLOOKUP(H30,ﾃﾞｰﾀ!$M$5:$P$36,2,FALSE))</f>
        <v>菅村</v>
      </c>
      <c r="J30" s="44"/>
      <c r="K30" s="113"/>
      <c r="L30" s="190">
        <v>83</v>
      </c>
      <c r="M30" s="208"/>
      <c r="N30" s="44"/>
      <c r="O30" s="113"/>
      <c r="P30" s="40"/>
      <c r="Q30" s="40"/>
      <c r="R30" s="39"/>
      <c r="S30" s="39"/>
      <c r="T30" s="39"/>
    </row>
    <row r="31" spans="1:20" ht="10.5" customHeight="1">
      <c r="A31" s="186"/>
      <c r="B31" s="188"/>
      <c r="C31" s="188"/>
      <c r="D31" s="204"/>
      <c r="E31" s="204"/>
      <c r="F31" s="204"/>
      <c r="G31" s="111"/>
      <c r="H31" s="198"/>
      <c r="I31" s="198"/>
      <c r="J31" s="44"/>
      <c r="K31" s="113"/>
      <c r="L31" s="44"/>
      <c r="M31" s="44"/>
      <c r="N31" s="44"/>
      <c r="O31" s="113"/>
      <c r="P31" s="40"/>
      <c r="Q31" s="40"/>
      <c r="R31" s="39"/>
      <c r="S31" s="39"/>
      <c r="T31" s="39"/>
    </row>
    <row r="32" spans="1:20" ht="10.5" customHeight="1">
      <c r="A32" s="186">
        <v>14</v>
      </c>
      <c r="B32" s="188" t="str">
        <f>IF(A32="","",VLOOKUP(A32,ﾃﾞｰﾀ!$M$5:$P$36,2,FALSE))</f>
        <v>塚本</v>
      </c>
      <c r="C32" s="188" t="str">
        <f>IF(A32="","",VLOOKUP(A32,ﾃﾞｰﾀ!$M$5:$P$36,3,FALSE))</f>
        <v>佳織</v>
      </c>
      <c r="D32" s="204" t="str">
        <f>IF(A32="","",VLOOKUP(A32,ﾃﾞｰﾀ!$M$5:$P$36,4,FALSE))</f>
        <v>(福・春日西TC）</v>
      </c>
      <c r="E32" s="204"/>
      <c r="F32" s="204"/>
      <c r="G32" s="112"/>
      <c r="H32" s="190">
        <v>97</v>
      </c>
      <c r="I32" s="172"/>
      <c r="J32" s="175">
        <v>16</v>
      </c>
      <c r="K32" s="173" t="str">
        <f>IF(J32="","",VLOOKUP(J32,ﾃﾞｰﾀ!$M$5:$P$36,2,FALSE))</f>
        <v>伊波</v>
      </c>
      <c r="L32" s="44"/>
      <c r="M32" s="44"/>
      <c r="N32" s="44"/>
      <c r="O32" s="113"/>
      <c r="P32" s="40"/>
      <c r="Q32" s="40"/>
      <c r="R32" s="39"/>
      <c r="S32" s="39"/>
      <c r="T32" s="39"/>
    </row>
    <row r="33" spans="1:20" ht="10.5" customHeight="1">
      <c r="A33" s="186"/>
      <c r="B33" s="188"/>
      <c r="C33" s="188"/>
      <c r="D33" s="204"/>
      <c r="E33" s="204"/>
      <c r="F33" s="204"/>
      <c r="G33" s="39"/>
      <c r="H33" s="44"/>
      <c r="I33" s="113"/>
      <c r="J33" s="176"/>
      <c r="K33" s="174"/>
      <c r="L33" s="44"/>
      <c r="M33" s="44"/>
      <c r="N33" s="44"/>
      <c r="O33" s="113"/>
      <c r="P33" s="40"/>
      <c r="Q33" s="40"/>
      <c r="R33" s="39"/>
      <c r="S33" s="39"/>
      <c r="T33" s="39"/>
    </row>
    <row r="34" spans="1:20" ht="10.5" customHeight="1">
      <c r="A34" s="186">
        <v>15</v>
      </c>
      <c r="B34" s="188" t="str">
        <f>IF(A34="","",VLOOKUP(A34,ﾃﾞｰﾀ!$M$5:$P$36,2,FALSE))</f>
        <v>宮野</v>
      </c>
      <c r="C34" s="188" t="str">
        <f>IF(A34="","",VLOOKUP(A34,ﾃﾞｰﾀ!$M$5:$P$36,3,FALSE))</f>
        <v>瑞己</v>
      </c>
      <c r="D34" s="204" t="str">
        <f>IF(A34="","",VLOOKUP(A34,ﾃﾞｰﾀ!$M$5:$P$36,4,FALSE))</f>
        <v>(宮・ｼｰｶﾞｲｱTC）</v>
      </c>
      <c r="E34" s="204"/>
      <c r="F34" s="204"/>
      <c r="G34" s="110"/>
      <c r="H34" s="197">
        <v>16</v>
      </c>
      <c r="I34" s="173" t="str">
        <f>IF(H34="","",VLOOKUP(H34,ﾃﾞｰﾀ!$M$5:$P$36,2,FALSE))</f>
        <v>伊波</v>
      </c>
      <c r="J34" s="197">
        <v>82</v>
      </c>
      <c r="K34" s="177"/>
      <c r="L34" s="44"/>
      <c r="M34" s="44"/>
      <c r="N34" s="44"/>
      <c r="O34" s="113"/>
      <c r="P34" s="40"/>
      <c r="Q34" s="40"/>
      <c r="R34" s="39"/>
      <c r="S34" s="39"/>
      <c r="T34" s="39"/>
    </row>
    <row r="35" spans="1:20" ht="10.5" customHeight="1">
      <c r="A35" s="186"/>
      <c r="B35" s="188"/>
      <c r="C35" s="188"/>
      <c r="D35" s="204"/>
      <c r="E35" s="204"/>
      <c r="F35" s="204"/>
      <c r="G35" s="111"/>
      <c r="H35" s="198"/>
      <c r="I35" s="174"/>
      <c r="J35" s="40"/>
      <c r="K35" s="40"/>
      <c r="L35" s="44"/>
      <c r="M35" s="44"/>
      <c r="N35" s="44"/>
      <c r="O35" s="113"/>
      <c r="P35" s="40"/>
      <c r="Q35" s="40"/>
      <c r="R35" s="39"/>
      <c r="S35" s="39"/>
      <c r="T35" s="39"/>
    </row>
    <row r="36" spans="1:20" ht="10.5" customHeight="1">
      <c r="A36" s="186">
        <v>16</v>
      </c>
      <c r="B36" s="188" t="str">
        <f>IF(A36="","",VLOOKUP(A36,ﾃﾞｰﾀ!$M$5:$P$36,2,FALSE))</f>
        <v>伊波</v>
      </c>
      <c r="C36" s="188" t="str">
        <f>IF(A36="","",VLOOKUP(A36,ﾃﾞｰﾀ!$M$5:$P$36,3,FALSE))</f>
        <v>佳苗</v>
      </c>
      <c r="D36" s="204" t="str">
        <f>IF(A36="","",VLOOKUP(A36,ﾃﾞｰﾀ!$M$5:$P$36,4,FALSE))</f>
        <v>(沖・沖縄TE）</v>
      </c>
      <c r="E36" s="204"/>
      <c r="F36" s="204"/>
      <c r="G36" s="112"/>
      <c r="H36" s="189">
        <v>84</v>
      </c>
      <c r="I36" s="208"/>
      <c r="J36" s="40"/>
      <c r="K36" s="40"/>
      <c r="L36" s="44"/>
      <c r="M36" s="44"/>
      <c r="N36" s="47"/>
      <c r="O36" s="98"/>
      <c r="P36" s="175">
        <v>16</v>
      </c>
      <c r="Q36" s="197" t="str">
        <f>IF(P36="","",VLOOKUP(P36,ﾃﾞｰﾀ!$M$5:$P$36,2,FALSE))</f>
        <v>伊波</v>
      </c>
      <c r="R36" s="39"/>
      <c r="S36" s="39"/>
      <c r="T36" s="39"/>
    </row>
    <row r="37" spans="1:20" ht="10.5" customHeight="1">
      <c r="A37" s="186"/>
      <c r="B37" s="188"/>
      <c r="C37" s="188"/>
      <c r="D37" s="204"/>
      <c r="E37" s="204"/>
      <c r="F37" s="204"/>
      <c r="G37" s="39"/>
      <c r="H37" s="40"/>
      <c r="I37" s="40"/>
      <c r="J37" s="40"/>
      <c r="K37" s="40"/>
      <c r="L37" s="44"/>
      <c r="M37" s="44"/>
      <c r="N37" s="47"/>
      <c r="O37" s="98"/>
      <c r="P37" s="176"/>
      <c r="Q37" s="198"/>
      <c r="R37" s="39"/>
      <c r="S37" s="39"/>
      <c r="T37" s="39"/>
    </row>
    <row r="38" spans="1:20" ht="10.5" customHeight="1">
      <c r="A38" s="186">
        <v>17</v>
      </c>
      <c r="B38" s="188" t="str">
        <f>IF(A38="","",VLOOKUP(A38,ﾃﾞｰﾀ!$M$5:$P$36,2,FALSE))</f>
        <v>大原</v>
      </c>
      <c r="C38" s="188" t="str">
        <f>IF(A38="","",VLOOKUP(A38,ﾃﾞｰﾀ!$M$5:$P$36,3,FALSE))</f>
        <v>かのこ</v>
      </c>
      <c r="D38" s="204" t="str">
        <f>IF(A38="","",VLOOKUP(A38,ﾃﾞｰﾀ!$M$5:$P$36,4,FALSE))</f>
        <v>(宮・ﾗｲｼﾞﾝｸﾞｻﾝ）</v>
      </c>
      <c r="E38" s="204"/>
      <c r="F38" s="204"/>
      <c r="G38" s="110"/>
      <c r="H38" s="197">
        <v>17</v>
      </c>
      <c r="I38" s="197" t="str">
        <f>IF(H38="","",VLOOKUP(H38,ﾃﾞｰﾀ!$M$5:$P$36,2,FALSE))</f>
        <v>大原</v>
      </c>
      <c r="J38" s="40"/>
      <c r="K38" s="40"/>
      <c r="L38" s="40"/>
      <c r="M38" s="40"/>
      <c r="N38" s="40"/>
      <c r="O38" s="113"/>
      <c r="P38" s="197" t="s">
        <v>897</v>
      </c>
      <c r="Q38" s="177"/>
      <c r="R38" s="39"/>
      <c r="S38" s="39"/>
      <c r="T38" s="39"/>
    </row>
    <row r="39" spans="1:20" ht="10.5" customHeight="1">
      <c r="A39" s="186"/>
      <c r="B39" s="188"/>
      <c r="C39" s="188"/>
      <c r="D39" s="204"/>
      <c r="E39" s="204"/>
      <c r="F39" s="204"/>
      <c r="G39" s="111"/>
      <c r="H39" s="198"/>
      <c r="I39" s="198"/>
      <c r="J39" s="40"/>
      <c r="K39" s="40"/>
      <c r="L39" s="40"/>
      <c r="M39" s="40"/>
      <c r="N39" s="40"/>
      <c r="O39" s="113"/>
      <c r="P39" s="40"/>
      <c r="Q39" s="40"/>
      <c r="R39" s="39"/>
      <c r="S39" s="39"/>
      <c r="T39" s="39"/>
    </row>
    <row r="40" spans="1:20" ht="10.5" customHeight="1">
      <c r="A40" s="186">
        <v>18</v>
      </c>
      <c r="B40" s="188" t="str">
        <f>IF(A40="","",VLOOKUP(A40,ﾃﾞｰﾀ!$M$5:$P$36,2,FALSE))</f>
        <v>迫</v>
      </c>
      <c r="C40" s="188" t="str">
        <f>IF(A40="","",VLOOKUP(A40,ﾃﾞｰﾀ!$M$5:$P$36,3,FALSE))</f>
        <v>萌美</v>
      </c>
      <c r="D40" s="204" t="str">
        <f>IF(A40="","",VLOOKUP(A40,ﾃﾞｰﾀ!$M$5:$P$36,4,FALSE))</f>
        <v>(福・北九州ｳｴｽﾄ）</v>
      </c>
      <c r="E40" s="204"/>
      <c r="F40" s="204"/>
      <c r="G40" s="112"/>
      <c r="H40" s="190">
        <v>84</v>
      </c>
      <c r="I40" s="172"/>
      <c r="J40" s="175">
        <v>19</v>
      </c>
      <c r="K40" s="197" t="str">
        <f>IF(J40="","",VLOOKUP(J40,ﾃﾞｰﾀ!$M$5:$P$36,2,FALSE))</f>
        <v>吉本</v>
      </c>
      <c r="L40" s="40"/>
      <c r="M40" s="40"/>
      <c r="N40" s="40"/>
      <c r="O40" s="113"/>
      <c r="P40" s="40"/>
      <c r="Q40" s="40"/>
      <c r="R40" s="39"/>
      <c r="S40" s="39"/>
      <c r="T40" s="39"/>
    </row>
    <row r="41" spans="1:20" ht="10.5" customHeight="1">
      <c r="A41" s="186"/>
      <c r="B41" s="188"/>
      <c r="C41" s="188"/>
      <c r="D41" s="204"/>
      <c r="E41" s="204"/>
      <c r="F41" s="204"/>
      <c r="G41" s="39"/>
      <c r="H41" s="44"/>
      <c r="I41" s="113"/>
      <c r="J41" s="176"/>
      <c r="K41" s="198"/>
      <c r="L41" s="40"/>
      <c r="M41" s="40"/>
      <c r="N41" s="40"/>
      <c r="O41" s="113"/>
      <c r="P41" s="40"/>
      <c r="Q41" s="40"/>
      <c r="R41" s="39"/>
      <c r="S41" s="39"/>
      <c r="T41" s="39"/>
    </row>
    <row r="42" spans="1:20" ht="10.5" customHeight="1">
      <c r="A42" s="186">
        <v>19</v>
      </c>
      <c r="B42" s="188" t="str">
        <f>IF(A42="","",VLOOKUP(A42,ﾃﾞｰﾀ!$M$5:$P$36,2,FALSE))</f>
        <v>吉本</v>
      </c>
      <c r="C42" s="188" t="str">
        <f>IF(A42="","",VLOOKUP(A42,ﾃﾞｰﾀ!$M$5:$P$36,3,FALSE))</f>
        <v>彩夏</v>
      </c>
      <c r="D42" s="204" t="str">
        <f>IF(A42="","",VLOOKUP(A42,ﾃﾞｰﾀ!$M$5:$P$36,4,FALSE))</f>
        <v>(福･筑陽学園中)</v>
      </c>
      <c r="E42" s="204"/>
      <c r="F42" s="204"/>
      <c r="G42" s="110"/>
      <c r="H42" s="197">
        <v>19</v>
      </c>
      <c r="I42" s="173" t="str">
        <f>IF(H42="","",VLOOKUP(H42,ﾃﾞｰﾀ!$M$5:$P$36,2,FALSE))</f>
        <v>吉本</v>
      </c>
      <c r="J42" s="190">
        <v>84</v>
      </c>
      <c r="K42" s="172"/>
      <c r="L42" s="44"/>
      <c r="M42" s="40"/>
      <c r="N42" s="40"/>
      <c r="O42" s="113"/>
      <c r="P42" s="40"/>
      <c r="Q42" s="40"/>
      <c r="R42" s="39"/>
      <c r="S42" s="39"/>
      <c r="T42" s="39"/>
    </row>
    <row r="43" spans="1:20" ht="10.5" customHeight="1">
      <c r="A43" s="186"/>
      <c r="B43" s="188"/>
      <c r="C43" s="188"/>
      <c r="D43" s="204"/>
      <c r="E43" s="204"/>
      <c r="F43" s="204"/>
      <c r="G43" s="111"/>
      <c r="H43" s="198"/>
      <c r="I43" s="174"/>
      <c r="J43" s="44"/>
      <c r="K43" s="113"/>
      <c r="L43" s="44"/>
      <c r="M43" s="40"/>
      <c r="N43" s="40"/>
      <c r="O43" s="113"/>
      <c r="P43" s="40"/>
      <c r="Q43" s="40"/>
      <c r="R43" s="39"/>
      <c r="S43" s="39"/>
      <c r="T43" s="39"/>
    </row>
    <row r="44" spans="1:20" ht="10.5" customHeight="1">
      <c r="A44" s="186">
        <v>20</v>
      </c>
      <c r="B44" s="188" t="str">
        <f>IF(A44="","",VLOOKUP(A44,ﾃﾞｰﾀ!$M$5:$P$36,2,FALSE))</f>
        <v>下田</v>
      </c>
      <c r="C44" s="188" t="str">
        <f>IF(A44="","",VLOOKUP(A44,ﾃﾞｰﾀ!$M$5:$P$36,3,FALSE))</f>
        <v>悠里</v>
      </c>
      <c r="D44" s="204" t="str">
        <f>IF(A44="","",VLOOKUP(A44,ﾃﾞｰﾀ!$M$5:$P$36,4,FALSE))</f>
        <v>(大・OTC）</v>
      </c>
      <c r="E44" s="204"/>
      <c r="F44" s="204"/>
      <c r="G44" s="112"/>
      <c r="H44" s="197">
        <v>81</v>
      </c>
      <c r="I44" s="197"/>
      <c r="J44" s="44"/>
      <c r="K44" s="113"/>
      <c r="L44" s="175">
        <v>24</v>
      </c>
      <c r="M44" s="197" t="str">
        <f>IF(L44="","",VLOOKUP(L44,ﾃﾞｰﾀ!$M$5:$P$36,2,FALSE))</f>
        <v>大石</v>
      </c>
      <c r="N44" s="40"/>
      <c r="O44" s="113"/>
      <c r="P44" s="40"/>
      <c r="Q44" s="40"/>
      <c r="R44" s="39"/>
      <c r="S44" s="39"/>
      <c r="T44" s="39"/>
    </row>
    <row r="45" spans="1:20" ht="10.5" customHeight="1">
      <c r="A45" s="186"/>
      <c r="B45" s="188"/>
      <c r="C45" s="188"/>
      <c r="D45" s="204"/>
      <c r="E45" s="204"/>
      <c r="F45" s="204"/>
      <c r="G45" s="39"/>
      <c r="H45" s="40"/>
      <c r="I45" s="40"/>
      <c r="J45" s="44"/>
      <c r="K45" s="113"/>
      <c r="L45" s="176"/>
      <c r="M45" s="198"/>
      <c r="N45" s="40"/>
      <c r="O45" s="113"/>
      <c r="P45" s="40"/>
      <c r="Q45" s="40"/>
      <c r="R45" s="39"/>
      <c r="S45" s="39"/>
      <c r="T45" s="39"/>
    </row>
    <row r="46" spans="1:20" ht="10.5" customHeight="1">
      <c r="A46" s="186">
        <v>21</v>
      </c>
      <c r="B46" s="188" t="str">
        <f>IF(A46="","",VLOOKUP(A46,ﾃﾞｰﾀ!$M$5:$P$36,2,FALSE))</f>
        <v>徳田</v>
      </c>
      <c r="C46" s="188" t="str">
        <f>IF(A46="","",VLOOKUP(A46,ﾃﾞｰﾀ!$M$5:$P$36,3,FALSE))</f>
        <v>美智</v>
      </c>
      <c r="D46" s="204" t="str">
        <f>IF(A46="","",VLOOKUP(A46,ﾃﾞｰﾀ!$M$5:$P$36,4,FALSE))</f>
        <v>(福・北九州ｳｴｽﾄ）</v>
      </c>
      <c r="E46" s="204"/>
      <c r="F46" s="204"/>
      <c r="G46" s="110"/>
      <c r="H46" s="197">
        <v>21</v>
      </c>
      <c r="I46" s="197" t="str">
        <f>IF(H46="","",VLOOKUP(H46,ﾃﾞｰﾀ!$M$5:$P$36,2,FALSE))</f>
        <v>徳田</v>
      </c>
      <c r="J46" s="44"/>
      <c r="K46" s="113"/>
      <c r="L46" s="190">
        <v>85</v>
      </c>
      <c r="M46" s="172"/>
      <c r="N46" s="40"/>
      <c r="O46" s="113"/>
      <c r="P46" s="40"/>
      <c r="Q46" s="40"/>
      <c r="R46" s="39"/>
      <c r="S46" s="39"/>
      <c r="T46" s="39"/>
    </row>
    <row r="47" spans="1:20" ht="10.5" customHeight="1">
      <c r="A47" s="186"/>
      <c r="B47" s="188"/>
      <c r="C47" s="188"/>
      <c r="D47" s="204"/>
      <c r="E47" s="204"/>
      <c r="F47" s="204"/>
      <c r="G47" s="111"/>
      <c r="H47" s="198"/>
      <c r="I47" s="198"/>
      <c r="J47" s="44"/>
      <c r="K47" s="113"/>
      <c r="L47" s="44"/>
      <c r="M47" s="113"/>
      <c r="N47" s="40"/>
      <c r="O47" s="113"/>
      <c r="P47" s="40"/>
      <c r="Q47" s="40"/>
      <c r="R47" s="39"/>
      <c r="S47" s="39"/>
      <c r="T47" s="39"/>
    </row>
    <row r="48" spans="1:20" ht="10.5" customHeight="1">
      <c r="A48" s="186">
        <v>22</v>
      </c>
      <c r="B48" s="158" t="s">
        <v>873</v>
      </c>
      <c r="C48" s="158" t="s">
        <v>422</v>
      </c>
      <c r="D48" s="205" t="s">
        <v>874</v>
      </c>
      <c r="E48" s="205"/>
      <c r="F48" s="205"/>
      <c r="G48" s="112"/>
      <c r="H48" s="190">
        <v>81</v>
      </c>
      <c r="I48" s="172"/>
      <c r="J48" s="175">
        <v>24</v>
      </c>
      <c r="K48" s="173" t="str">
        <f>IF(J48="","",VLOOKUP(J48,ﾃﾞｰﾀ!$M$5:$P$36,2,FALSE))</f>
        <v>大石</v>
      </c>
      <c r="L48" s="44"/>
      <c r="M48" s="113"/>
      <c r="N48" s="40"/>
      <c r="O48" s="113"/>
      <c r="P48" s="40"/>
      <c r="Q48" s="40"/>
      <c r="R48" s="39"/>
      <c r="S48" s="39"/>
      <c r="T48" s="39"/>
    </row>
    <row r="49" spans="1:20" ht="10.5" customHeight="1">
      <c r="A49" s="186"/>
      <c r="B49" s="135" t="str">
        <f>IF(A48="","",VLOOKUP(A48,ﾃﾞｰﾀ!$M$5:$P$36,2,FALSE))</f>
        <v>中嶋</v>
      </c>
      <c r="C49" s="135" t="str">
        <f>IF(A48="","",VLOOKUP(A48,ﾃﾞｰﾀ!$M$5:$P$36,3,FALSE))</f>
        <v>優</v>
      </c>
      <c r="D49" s="204" t="str">
        <f>IF(A48="","",VLOOKUP(A48,ﾃﾞｰﾀ!$M$5:$P$36,4,FALSE))</f>
        <v>(宮・小林中Ｊｒ）</v>
      </c>
      <c r="E49" s="204"/>
      <c r="F49" s="204"/>
      <c r="G49" s="39"/>
      <c r="H49" s="44"/>
      <c r="I49" s="113"/>
      <c r="J49" s="176"/>
      <c r="K49" s="174"/>
      <c r="L49" s="44"/>
      <c r="M49" s="113"/>
      <c r="N49" s="40"/>
      <c r="O49" s="113"/>
      <c r="P49" s="40"/>
      <c r="Q49" s="40"/>
      <c r="R49" s="39"/>
      <c r="S49" s="39"/>
      <c r="T49" s="39"/>
    </row>
    <row r="50" spans="1:20" ht="10.5" customHeight="1">
      <c r="A50" s="186">
        <v>23</v>
      </c>
      <c r="B50" s="188" t="str">
        <f>IF(A50="","",VLOOKUP(A50,ﾃﾞｰﾀ!$M$5:$P$36,2,FALSE))</f>
        <v>平良</v>
      </c>
      <c r="C50" s="188" t="str">
        <f>IF(A50="","",VLOOKUP(A50,ﾃﾞｰﾀ!$M$5:$P$36,3,FALSE))</f>
        <v>真波</v>
      </c>
      <c r="D50" s="204" t="str">
        <f>IF(A50="","",VLOOKUP(A50,ﾃﾞｰﾀ!$M$5:$P$36,4,FALSE))</f>
        <v>(沖･TCμ)</v>
      </c>
      <c r="E50" s="204"/>
      <c r="F50" s="204"/>
      <c r="G50" s="110"/>
      <c r="H50" s="197">
        <v>24</v>
      </c>
      <c r="I50" s="173" t="str">
        <f>IF(H50="","",VLOOKUP(H50,ﾃﾞｰﾀ!$M$5:$P$36,2,FALSE))</f>
        <v>大石</v>
      </c>
      <c r="J50" s="197">
        <v>82</v>
      </c>
      <c r="K50" s="177"/>
      <c r="L50" s="44"/>
      <c r="M50" s="113"/>
      <c r="N50" s="40"/>
      <c r="O50" s="113"/>
      <c r="P50" s="40"/>
      <c r="Q50" s="40"/>
      <c r="R50" s="39"/>
      <c r="S50" s="39"/>
      <c r="T50" s="39"/>
    </row>
    <row r="51" spans="1:20" ht="10.5" customHeight="1">
      <c r="A51" s="186"/>
      <c r="B51" s="188"/>
      <c r="C51" s="188"/>
      <c r="D51" s="204"/>
      <c r="E51" s="204"/>
      <c r="F51" s="204"/>
      <c r="G51" s="111"/>
      <c r="H51" s="198"/>
      <c r="I51" s="174"/>
      <c r="J51" s="40"/>
      <c r="K51" s="40"/>
      <c r="L51" s="44"/>
      <c r="M51" s="113"/>
      <c r="N51" s="40"/>
      <c r="O51" s="113"/>
      <c r="P51" s="40"/>
      <c r="Q51" s="40"/>
      <c r="R51" s="39"/>
      <c r="S51" s="39"/>
      <c r="T51" s="39"/>
    </row>
    <row r="52" spans="1:20" ht="10.5" customHeight="1">
      <c r="A52" s="186">
        <v>24</v>
      </c>
      <c r="B52" s="188" t="str">
        <f>IF(A52="","",VLOOKUP(A52,ﾃﾞｰﾀ!$M$5:$P$36,2,FALSE))</f>
        <v>大石</v>
      </c>
      <c r="C52" s="188" t="str">
        <f>IF(A52="","",VLOOKUP(A52,ﾃﾞｰﾀ!$M$5:$P$36,3,FALSE))</f>
        <v>加奈子</v>
      </c>
      <c r="D52" s="204" t="str">
        <f>IF(A52="","",VLOOKUP(A52,ﾃﾞｰﾀ!$M$5:$P$36,4,FALSE))</f>
        <v>(福･筑陽学園中)</v>
      </c>
      <c r="E52" s="204"/>
      <c r="F52" s="204"/>
      <c r="G52" s="112"/>
      <c r="H52" s="189">
        <v>81</v>
      </c>
      <c r="I52" s="208"/>
      <c r="J52" s="40"/>
      <c r="K52" s="40"/>
      <c r="L52" s="44"/>
      <c r="M52" s="113"/>
      <c r="N52" s="175">
        <v>32</v>
      </c>
      <c r="O52" s="173" t="str">
        <f>IF(N52="","",VLOOKUP(N52,ﾃﾞｰﾀ!$M$5:$P$36,2,FALSE))</f>
        <v>江口</v>
      </c>
      <c r="P52" s="40"/>
      <c r="Q52" s="40"/>
      <c r="R52" s="39"/>
      <c r="S52" s="39"/>
      <c r="T52" s="39"/>
    </row>
    <row r="53" spans="1:20" ht="10.5" customHeight="1">
      <c r="A53" s="186"/>
      <c r="B53" s="188"/>
      <c r="C53" s="188"/>
      <c r="D53" s="204"/>
      <c r="E53" s="204"/>
      <c r="F53" s="204"/>
      <c r="G53" s="39"/>
      <c r="H53" s="40"/>
      <c r="I53" s="40"/>
      <c r="J53" s="40"/>
      <c r="K53" s="40"/>
      <c r="L53" s="44"/>
      <c r="M53" s="113"/>
      <c r="N53" s="176"/>
      <c r="O53" s="174"/>
      <c r="P53" s="40"/>
      <c r="Q53" s="40"/>
      <c r="R53" s="39"/>
      <c r="S53" s="39"/>
      <c r="T53" s="39"/>
    </row>
    <row r="54" spans="1:20" ht="10.5" customHeight="1">
      <c r="A54" s="186">
        <v>25</v>
      </c>
      <c r="B54" s="188" t="str">
        <f>IF(A54="","",VLOOKUP(A54,ﾃﾞｰﾀ!$M$5:$P$36,2,FALSE))</f>
        <v>長谷川</v>
      </c>
      <c r="C54" s="188" t="str">
        <f>IF(A54="","",VLOOKUP(A54,ﾃﾞｰﾀ!$M$5:$P$36,3,FALSE))</f>
        <v>茉美</v>
      </c>
      <c r="D54" s="204" t="str">
        <f>IF(A54="","",VLOOKUP(A54,ﾃﾞｰﾀ!$M$5:$P$36,4,FALSE))</f>
        <v>(熊・長嶺TC）</v>
      </c>
      <c r="E54" s="204"/>
      <c r="F54" s="204"/>
      <c r="G54" s="110"/>
      <c r="H54" s="197">
        <v>25</v>
      </c>
      <c r="I54" s="197" t="str">
        <f>IF(H54="","",VLOOKUP(H54,ﾃﾞｰﾀ!$M$5:$P$36,2,FALSE))</f>
        <v>長谷川</v>
      </c>
      <c r="J54" s="40"/>
      <c r="K54" s="40"/>
      <c r="L54" s="40"/>
      <c r="M54" s="113"/>
      <c r="N54" s="189">
        <v>83</v>
      </c>
      <c r="O54" s="190"/>
      <c r="P54" s="44"/>
      <c r="Q54" s="40"/>
      <c r="R54" s="39"/>
      <c r="S54" s="39"/>
      <c r="T54" s="39"/>
    </row>
    <row r="55" spans="1:20" ht="10.5" customHeight="1">
      <c r="A55" s="186"/>
      <c r="B55" s="188"/>
      <c r="C55" s="188"/>
      <c r="D55" s="204"/>
      <c r="E55" s="204"/>
      <c r="F55" s="204"/>
      <c r="G55" s="111"/>
      <c r="H55" s="198"/>
      <c r="I55" s="198"/>
      <c r="J55" s="40"/>
      <c r="K55" s="40"/>
      <c r="L55" s="40"/>
      <c r="M55" s="113"/>
      <c r="N55" s="40"/>
      <c r="O55" s="44"/>
      <c r="P55" s="44"/>
      <c r="Q55" s="40"/>
      <c r="R55" s="39"/>
      <c r="S55" s="39"/>
      <c r="T55" s="39"/>
    </row>
    <row r="56" spans="1:20" ht="10.5" customHeight="1">
      <c r="A56" s="186">
        <v>26</v>
      </c>
      <c r="B56" s="188" t="str">
        <f>IF(A56="","",VLOOKUP(A56,ﾃﾞｰﾀ!$M$5:$P$36,2,FALSE))</f>
        <v>緒方</v>
      </c>
      <c r="C56" s="188" t="str">
        <f>IF(A56="","",VLOOKUP(A56,ﾃﾞｰﾀ!$M$5:$P$36,3,FALSE))</f>
        <v>禮紗</v>
      </c>
      <c r="D56" s="204" t="str">
        <f>IF(A56="","",VLOOKUP(A56,ﾃﾞｰﾀ!$M$5:$P$36,4,FALSE))</f>
        <v>(佐・ｳｨﾝﾌﾞﾙﾄﾞﾝ九州）</v>
      </c>
      <c r="E56" s="204"/>
      <c r="F56" s="204"/>
      <c r="G56" s="112"/>
      <c r="H56" s="190">
        <v>80</v>
      </c>
      <c r="I56" s="172"/>
      <c r="J56" s="175">
        <v>25</v>
      </c>
      <c r="K56" s="197" t="str">
        <f>IF(J56="","",VLOOKUP(J56,ﾃﾞｰﾀ!$M$5:$P$36,2,FALSE))</f>
        <v>長谷川</v>
      </c>
      <c r="L56" s="40"/>
      <c r="M56" s="113"/>
      <c r="N56" s="40"/>
      <c r="O56" s="44"/>
      <c r="P56" s="44"/>
      <c r="Q56" s="40"/>
      <c r="R56" s="39"/>
      <c r="S56" s="39"/>
      <c r="T56" s="39"/>
    </row>
    <row r="57" spans="1:20" ht="10.5" customHeight="1">
      <c r="A57" s="186"/>
      <c r="B57" s="188"/>
      <c r="C57" s="188"/>
      <c r="D57" s="204"/>
      <c r="E57" s="204"/>
      <c r="F57" s="204"/>
      <c r="G57" s="39"/>
      <c r="H57" s="44"/>
      <c r="I57" s="113"/>
      <c r="J57" s="176"/>
      <c r="K57" s="198"/>
      <c r="L57" s="40"/>
      <c r="M57" s="113"/>
      <c r="N57" s="40"/>
      <c r="O57" s="44"/>
      <c r="P57" s="44"/>
      <c r="Q57" s="40"/>
      <c r="R57" s="39"/>
      <c r="S57" s="39"/>
      <c r="T57" s="39"/>
    </row>
    <row r="58" spans="1:20" ht="10.5" customHeight="1">
      <c r="A58" s="186">
        <v>27</v>
      </c>
      <c r="B58" s="188" t="str">
        <f>IF(A58="","",VLOOKUP(A58,ﾃﾞｰﾀ!$M$5:$P$36,2,FALSE))</f>
        <v>前田</v>
      </c>
      <c r="C58" s="188" t="str">
        <f>IF(A58="","",VLOOKUP(A58,ﾃﾞｰﾀ!$M$5:$P$36,3,FALSE))</f>
        <v>清伎</v>
      </c>
      <c r="D58" s="204" t="str">
        <f>IF(A58="","",VLOOKUP(A58,ﾃﾞｰﾀ!$M$5:$P$36,4,FALSE))</f>
        <v>(熊・ﾙﾈｻﾝｽ熊本）</v>
      </c>
      <c r="E58" s="204"/>
      <c r="F58" s="204"/>
      <c r="G58" s="110"/>
      <c r="H58" s="197">
        <v>28</v>
      </c>
      <c r="I58" s="173" t="str">
        <f>IF(H58="","",VLOOKUP(H58,ﾃﾞｰﾀ!$M$5:$P$36,2,FALSE))</f>
        <v>山下</v>
      </c>
      <c r="J58" s="190">
        <v>86</v>
      </c>
      <c r="K58" s="172"/>
      <c r="L58" s="44"/>
      <c r="M58" s="113"/>
      <c r="N58" s="40"/>
      <c r="O58" s="44"/>
      <c r="P58" s="44"/>
      <c r="Q58" s="40"/>
      <c r="R58" s="39"/>
      <c r="S58" s="39"/>
      <c r="T58" s="39"/>
    </row>
    <row r="59" spans="1:20" ht="10.5" customHeight="1">
      <c r="A59" s="186"/>
      <c r="B59" s="188"/>
      <c r="C59" s="188"/>
      <c r="D59" s="204"/>
      <c r="E59" s="204"/>
      <c r="F59" s="204"/>
      <c r="G59" s="111"/>
      <c r="H59" s="198"/>
      <c r="I59" s="174"/>
      <c r="J59" s="44"/>
      <c r="K59" s="113"/>
      <c r="L59" s="44"/>
      <c r="M59" s="113"/>
      <c r="N59" s="40"/>
      <c r="O59" s="44"/>
      <c r="P59" s="44"/>
      <c r="Q59" s="40"/>
      <c r="R59" s="39"/>
      <c r="S59" s="39"/>
      <c r="T59" s="39"/>
    </row>
    <row r="60" spans="1:20" ht="10.5" customHeight="1">
      <c r="A60" s="186">
        <v>28</v>
      </c>
      <c r="B60" s="188" t="str">
        <f>IF(A60="","",VLOOKUP(A60,ﾃﾞｰﾀ!$M$5:$P$36,2,FALSE))</f>
        <v>山下</v>
      </c>
      <c r="C60" s="188" t="str">
        <f>IF(A60="","",VLOOKUP(A60,ﾃﾞｰﾀ!$M$5:$P$36,3,FALSE))</f>
        <v>貴子</v>
      </c>
      <c r="D60" s="204" t="str">
        <f>IF(A60="","",VLOOKUP(A60,ﾃﾞｰﾀ!$M$5:$P$36,4,FALSE))</f>
        <v>(福・筑陽学園中）</v>
      </c>
      <c r="E60" s="204"/>
      <c r="F60" s="204"/>
      <c r="G60" s="112"/>
      <c r="H60" s="197">
        <v>84</v>
      </c>
      <c r="I60" s="197"/>
      <c r="J60" s="44"/>
      <c r="K60" s="113"/>
      <c r="L60" s="175">
        <v>32</v>
      </c>
      <c r="M60" s="173" t="str">
        <f>IF(L60="","",VLOOKUP(L60,ﾃﾞｰﾀ!$M$5:$P$36,2,FALSE))</f>
        <v>江口</v>
      </c>
      <c r="N60" s="40"/>
      <c r="O60" s="44"/>
      <c r="P60" s="44"/>
      <c r="Q60" s="40"/>
      <c r="R60" s="39"/>
      <c r="S60" s="39"/>
      <c r="T60" s="39"/>
    </row>
    <row r="61" spans="1:20" ht="10.5" customHeight="1">
      <c r="A61" s="186"/>
      <c r="B61" s="188"/>
      <c r="C61" s="188"/>
      <c r="D61" s="204"/>
      <c r="E61" s="204"/>
      <c r="F61" s="204"/>
      <c r="G61" s="39"/>
      <c r="H61" s="40"/>
      <c r="I61" s="40"/>
      <c r="J61" s="44"/>
      <c r="K61" s="113"/>
      <c r="L61" s="176"/>
      <c r="M61" s="174"/>
      <c r="N61" s="40"/>
      <c r="O61" s="44"/>
      <c r="P61" s="44"/>
      <c r="Q61" s="40"/>
      <c r="R61" s="39"/>
      <c r="S61" s="39"/>
      <c r="T61" s="39"/>
    </row>
    <row r="62" spans="1:20" ht="10.5" customHeight="1">
      <c r="A62" s="186">
        <v>29</v>
      </c>
      <c r="B62" s="188" t="str">
        <f>IF(A62="","",VLOOKUP(A62,ﾃﾞｰﾀ!$M$5:$P$36,2,FALSE))</f>
        <v>賀川</v>
      </c>
      <c r="C62" s="188" t="str">
        <f>IF(A62="","",VLOOKUP(A62,ﾃﾞｰﾀ!$M$5:$P$36,3,FALSE))</f>
        <v>志保</v>
      </c>
      <c r="D62" s="204" t="str">
        <f>IF(A62="","",VLOOKUP(A62,ﾃﾞｰﾀ!$M$5:$P$36,4,FALSE))</f>
        <v>(福･吉田TS)</v>
      </c>
      <c r="E62" s="204"/>
      <c r="F62" s="204"/>
      <c r="G62" s="110"/>
      <c r="H62" s="197">
        <v>30</v>
      </c>
      <c r="I62" s="197" t="str">
        <f>IF(H62="","",VLOOKUP(H62,ﾃﾞｰﾀ!$M$5:$P$36,2,FALSE))</f>
        <v>中村</v>
      </c>
      <c r="J62" s="44"/>
      <c r="K62" s="113"/>
      <c r="L62" s="190">
        <v>83</v>
      </c>
      <c r="M62" s="208"/>
      <c r="N62" s="44"/>
      <c r="O62" s="44"/>
      <c r="P62" s="44"/>
      <c r="Q62" s="40"/>
      <c r="R62" s="39"/>
      <c r="S62" s="39"/>
      <c r="T62" s="39"/>
    </row>
    <row r="63" spans="1:20" ht="10.5" customHeight="1">
      <c r="A63" s="186"/>
      <c r="B63" s="188"/>
      <c r="C63" s="188"/>
      <c r="D63" s="204"/>
      <c r="E63" s="204"/>
      <c r="F63" s="204"/>
      <c r="G63" s="111"/>
      <c r="H63" s="198"/>
      <c r="I63" s="198"/>
      <c r="J63" s="44"/>
      <c r="K63" s="113"/>
      <c r="L63" s="44"/>
      <c r="M63" s="44"/>
      <c r="N63" s="44"/>
      <c r="O63" s="44"/>
      <c r="P63" s="44"/>
      <c r="Q63" s="40"/>
      <c r="R63" s="39"/>
      <c r="S63" s="39"/>
      <c r="T63" s="39"/>
    </row>
    <row r="64" spans="1:20" ht="10.5" customHeight="1">
      <c r="A64" s="186">
        <v>30</v>
      </c>
      <c r="B64" s="188" t="str">
        <f>IF(A64="","",VLOOKUP(A64,ﾃﾞｰﾀ!$M$5:$P$36,2,FALSE))</f>
        <v>中村</v>
      </c>
      <c r="C64" s="188" t="str">
        <f>IF(A64="","",VLOOKUP(A64,ﾃﾞｰﾀ!$M$5:$P$36,3,FALSE))</f>
        <v>真由美</v>
      </c>
      <c r="D64" s="204" t="str">
        <f>IF(A64="","",VLOOKUP(A64,ﾃﾞｰﾀ!$M$5:$P$36,4,FALSE))</f>
        <v>(熊・長嶺TC）</v>
      </c>
      <c r="E64" s="204"/>
      <c r="F64" s="204"/>
      <c r="G64" s="112"/>
      <c r="H64" s="190">
        <v>80</v>
      </c>
      <c r="I64" s="172"/>
      <c r="J64" s="175">
        <v>32</v>
      </c>
      <c r="K64" s="173" t="str">
        <f>IF(J64="","",VLOOKUP(J64,ﾃﾞｰﾀ!$M$5:$P$36,2,FALSE))</f>
        <v>江口</v>
      </c>
      <c r="L64" s="44"/>
      <c r="M64" s="44"/>
      <c r="N64" s="44"/>
      <c r="O64" s="44"/>
      <c r="P64" s="44"/>
      <c r="Q64" s="40"/>
      <c r="R64" s="39"/>
      <c r="S64" s="39"/>
      <c r="T64" s="39"/>
    </row>
    <row r="65" spans="1:20" ht="10.5" customHeight="1">
      <c r="A65" s="186"/>
      <c r="B65" s="188"/>
      <c r="C65" s="188"/>
      <c r="D65" s="204"/>
      <c r="E65" s="204"/>
      <c r="F65" s="204"/>
      <c r="G65" s="39"/>
      <c r="H65" s="44"/>
      <c r="I65" s="113"/>
      <c r="J65" s="176"/>
      <c r="K65" s="174"/>
      <c r="L65" s="44"/>
      <c r="M65" s="44"/>
      <c r="N65" s="44"/>
      <c r="O65" s="44"/>
      <c r="P65" s="44"/>
      <c r="Q65" s="40"/>
      <c r="R65" s="39"/>
      <c r="S65" s="39"/>
      <c r="T65" s="39"/>
    </row>
    <row r="66" spans="1:20" ht="10.5" customHeight="1">
      <c r="A66" s="186">
        <v>31</v>
      </c>
      <c r="B66" s="188" t="str">
        <f>IF(A66="","",VLOOKUP(A66,ﾃﾞｰﾀ!$M$5:$P$36,2,FALSE))</f>
        <v>豊田</v>
      </c>
      <c r="C66" s="188" t="str">
        <f>IF(A66="","",VLOOKUP(A66,ﾃﾞｰﾀ!$M$5:$P$36,3,FALSE))</f>
        <v>知代</v>
      </c>
      <c r="D66" s="204" t="str">
        <f>IF(A66="","",VLOOKUP(A66,ﾃﾞｰﾀ!$M$5:$P$36,4,FALSE))</f>
        <v>(宮・延岡ﾛｲﾔﾙ）</v>
      </c>
      <c r="E66" s="204"/>
      <c r="F66" s="204"/>
      <c r="G66" s="110"/>
      <c r="H66" s="197">
        <v>32</v>
      </c>
      <c r="I66" s="173" t="str">
        <f>IF(H66="","",VLOOKUP(H66,ﾃﾞｰﾀ!$M$5:$P$36,2,FALSE))</f>
        <v>江口</v>
      </c>
      <c r="J66" s="197">
        <v>83</v>
      </c>
      <c r="K66" s="177"/>
      <c r="L66" s="44"/>
      <c r="M66" s="44"/>
      <c r="N66" s="44"/>
      <c r="O66" s="44"/>
      <c r="P66" s="44"/>
      <c r="Q66" s="40"/>
      <c r="R66" s="39"/>
      <c r="S66" s="39"/>
      <c r="T66" s="39"/>
    </row>
    <row r="67" spans="1:20" ht="10.5" customHeight="1">
      <c r="A67" s="186"/>
      <c r="B67" s="188"/>
      <c r="C67" s="188"/>
      <c r="D67" s="204"/>
      <c r="E67" s="204"/>
      <c r="F67" s="204"/>
      <c r="G67" s="111"/>
      <c r="H67" s="198"/>
      <c r="I67" s="174"/>
      <c r="J67" s="40"/>
      <c r="K67" s="40"/>
      <c r="L67" s="44"/>
      <c r="M67" s="44"/>
      <c r="N67" s="44"/>
      <c r="O67" s="44"/>
      <c r="P67" s="44"/>
      <c r="Q67" s="40"/>
      <c r="R67" s="39"/>
      <c r="S67" s="39"/>
      <c r="T67" s="39"/>
    </row>
    <row r="68" spans="1:20" ht="10.5" customHeight="1">
      <c r="A68" s="186">
        <v>32</v>
      </c>
      <c r="B68" s="188" t="str">
        <f>IF(A68="","",VLOOKUP(A68,ﾃﾞｰﾀ!$M$5:$P$36,2,FALSE))</f>
        <v>江口</v>
      </c>
      <c r="C68" s="188" t="str">
        <f>IF(A68="","",VLOOKUP(A68,ﾃﾞｰﾀ!$M$5:$P$36,3,FALSE))</f>
        <v>実沙</v>
      </c>
      <c r="D68" s="204" t="str">
        <f>IF(A68="","",VLOOKUP(A68,ﾃﾞｰﾀ!$M$5:$P$36,4,FALSE))</f>
        <v>(福･TTA TS)</v>
      </c>
      <c r="E68" s="204"/>
      <c r="F68" s="204"/>
      <c r="G68" s="112"/>
      <c r="H68" s="189">
        <v>80</v>
      </c>
      <c r="I68" s="208"/>
      <c r="J68" s="40"/>
      <c r="K68" s="40"/>
      <c r="L68" s="44"/>
      <c r="M68" s="44"/>
      <c r="N68" s="197"/>
      <c r="O68" s="197"/>
      <c r="P68" s="44"/>
      <c r="Q68" s="40"/>
      <c r="R68" s="39"/>
      <c r="S68" s="39"/>
      <c r="T68" s="39"/>
    </row>
    <row r="69" spans="1:20" ht="10.5" customHeight="1">
      <c r="A69" s="186"/>
      <c r="B69" s="188"/>
      <c r="C69" s="188"/>
      <c r="D69" s="204"/>
      <c r="E69" s="204"/>
      <c r="F69" s="204"/>
      <c r="G69" s="39"/>
      <c r="H69" s="40"/>
      <c r="I69" s="40"/>
      <c r="J69" s="40"/>
      <c r="K69" s="40"/>
      <c r="L69" s="44"/>
      <c r="M69" s="44"/>
      <c r="N69" s="197"/>
      <c r="O69" s="197"/>
      <c r="P69" s="44"/>
      <c r="Q69" s="40"/>
      <c r="R69" s="39"/>
      <c r="S69" s="39"/>
      <c r="T69" s="39"/>
    </row>
    <row r="70" spans="1:20" ht="10.5" customHeight="1">
      <c r="A70" s="134"/>
      <c r="B70" s="135"/>
      <c r="C70" s="135"/>
      <c r="D70" s="75"/>
      <c r="E70" s="133"/>
      <c r="F70" s="133"/>
      <c r="G70" s="39"/>
      <c r="H70" s="40"/>
      <c r="I70" s="40"/>
      <c r="J70" s="40"/>
      <c r="K70" s="40"/>
      <c r="L70" s="44"/>
      <c r="M70" s="44"/>
      <c r="N70" s="47"/>
      <c r="O70" s="47"/>
      <c r="P70" s="44"/>
      <c r="Q70" s="40"/>
      <c r="R70" s="39"/>
      <c r="S70" s="39"/>
      <c r="T70" s="39"/>
    </row>
    <row r="71" spans="1:20" ht="10.5" customHeight="1">
      <c r="A71" s="49"/>
      <c r="B71" s="53"/>
      <c r="C71" s="53"/>
      <c r="D71" s="40"/>
      <c r="E71" s="40"/>
      <c r="F71" s="40"/>
      <c r="G71" s="39"/>
      <c r="K71" s="39"/>
      <c r="L71" s="39"/>
      <c r="M71" s="39"/>
      <c r="N71" s="39"/>
      <c r="O71" s="39"/>
      <c r="P71" s="48"/>
      <c r="Q71" s="39"/>
      <c r="R71" s="39"/>
      <c r="S71" s="39"/>
      <c r="T71" s="39"/>
    </row>
    <row r="72" spans="2:20" ht="14.25" customHeight="1">
      <c r="B72" s="83"/>
      <c r="C72" s="83"/>
      <c r="D72" s="83"/>
      <c r="E72" s="83"/>
      <c r="F72" s="43"/>
      <c r="G72" s="83" t="s">
        <v>0</v>
      </c>
      <c r="K72" s="39"/>
      <c r="L72" s="39"/>
      <c r="M72" s="39"/>
      <c r="N72" s="77" t="s">
        <v>12</v>
      </c>
      <c r="O72" s="39"/>
      <c r="P72" s="39"/>
      <c r="Q72" s="39"/>
      <c r="R72" s="39"/>
      <c r="S72" s="39"/>
      <c r="T72" s="39"/>
    </row>
    <row r="73" spans="2:20" s="56" customFormat="1" ht="14.25" customHeight="1">
      <c r="B73" s="44"/>
      <c r="C73" s="84"/>
      <c r="D73" s="49">
        <v>1</v>
      </c>
      <c r="E73" s="56" t="s">
        <v>97</v>
      </c>
      <c r="F73" s="39"/>
      <c r="G73" s="49">
        <v>5</v>
      </c>
      <c r="H73" s="58" t="s">
        <v>101</v>
      </c>
      <c r="I73" s="58"/>
      <c r="J73" s="58"/>
      <c r="K73" s="58"/>
      <c r="L73" s="39"/>
      <c r="M73" s="39"/>
      <c r="N73" s="85">
        <v>1</v>
      </c>
      <c r="O73" s="39" t="s">
        <v>105</v>
      </c>
      <c r="P73" s="39"/>
      <c r="Q73" s="39"/>
      <c r="R73" s="39"/>
      <c r="S73" s="39"/>
      <c r="T73" s="39"/>
    </row>
    <row r="74" spans="2:20" s="56" customFormat="1" ht="14.25" customHeight="1">
      <c r="B74" s="44"/>
      <c r="C74" s="84"/>
      <c r="D74" s="49">
        <v>2</v>
      </c>
      <c r="E74" s="56" t="s">
        <v>98</v>
      </c>
      <c r="F74" s="39"/>
      <c r="G74" s="49">
        <v>6</v>
      </c>
      <c r="H74" s="58" t="s">
        <v>102</v>
      </c>
      <c r="I74" s="58"/>
      <c r="J74" s="58"/>
      <c r="K74" s="58"/>
      <c r="L74" s="39"/>
      <c r="M74" s="39"/>
      <c r="N74" s="85">
        <v>2</v>
      </c>
      <c r="O74" s="39" t="s">
        <v>106</v>
      </c>
      <c r="P74" s="39"/>
      <c r="Q74" s="39"/>
      <c r="R74" s="39"/>
      <c r="S74" s="39"/>
      <c r="T74" s="39"/>
    </row>
    <row r="75" spans="2:20" s="56" customFormat="1" ht="14.25" customHeight="1">
      <c r="B75" s="44"/>
      <c r="C75" s="84"/>
      <c r="D75" s="49">
        <v>3</v>
      </c>
      <c r="E75" s="56" t="s">
        <v>99</v>
      </c>
      <c r="F75" s="39"/>
      <c r="G75" s="49">
        <v>7</v>
      </c>
      <c r="H75" s="58" t="s">
        <v>103</v>
      </c>
      <c r="I75" s="60"/>
      <c r="J75" s="60"/>
      <c r="K75" s="60"/>
      <c r="L75" s="39"/>
      <c r="M75" s="39"/>
      <c r="N75" s="39">
        <v>3</v>
      </c>
      <c r="O75" s="39" t="s">
        <v>107</v>
      </c>
      <c r="P75" s="39"/>
      <c r="Q75" s="39"/>
      <c r="R75" s="39"/>
      <c r="S75" s="39"/>
      <c r="T75" s="39"/>
    </row>
    <row r="76" spans="2:20" s="56" customFormat="1" ht="14.25" customHeight="1">
      <c r="B76" s="44"/>
      <c r="C76" s="84"/>
      <c r="D76" s="49">
        <v>4</v>
      </c>
      <c r="E76" s="56" t="s">
        <v>100</v>
      </c>
      <c r="F76" s="39"/>
      <c r="G76" s="49">
        <v>8</v>
      </c>
      <c r="H76" s="71" t="s">
        <v>104</v>
      </c>
      <c r="I76" s="60"/>
      <c r="J76" s="60"/>
      <c r="K76" s="60"/>
      <c r="L76" s="39"/>
      <c r="M76" s="39"/>
      <c r="N76" s="39">
        <v>4</v>
      </c>
      <c r="O76" s="39" t="s">
        <v>108</v>
      </c>
      <c r="P76" s="39"/>
      <c r="Q76" s="39"/>
      <c r="R76" s="39"/>
      <c r="S76" s="39"/>
      <c r="T76" s="39"/>
    </row>
    <row r="77" spans="2:20" ht="10.5" customHeight="1">
      <c r="B77" s="53"/>
      <c r="C77" s="53"/>
      <c r="D77" s="40"/>
      <c r="E77" s="40"/>
      <c r="F77" s="40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0" ht="10.5" customHeight="1">
      <c r="B78" s="53"/>
      <c r="C78" s="53"/>
      <c r="D78" s="40"/>
      <c r="E78" s="40"/>
      <c r="F78" s="40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0" ht="10.5" customHeight="1">
      <c r="B79" s="53"/>
      <c r="C79" s="53"/>
      <c r="D79" s="40"/>
      <c r="E79" s="40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0" ht="10.5" customHeight="1">
      <c r="B80" s="53"/>
      <c r="C80" s="53"/>
      <c r="D80" s="40"/>
      <c r="E80" s="40"/>
      <c r="F80" s="40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0.5" customHeight="1">
      <c r="A81" s="49"/>
      <c r="B81" s="53"/>
      <c r="C81" s="53"/>
      <c r="D81" s="40"/>
      <c r="E81" s="40"/>
      <c r="F81" s="40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0.5" customHeight="1">
      <c r="A82" s="49"/>
      <c r="B82" s="53"/>
      <c r="C82" s="53"/>
      <c r="D82" s="40"/>
      <c r="E82" s="40"/>
      <c r="F82" s="40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0.5" customHeight="1">
      <c r="A83" s="49"/>
      <c r="B83" s="53"/>
      <c r="C83" s="53"/>
      <c r="D83" s="40"/>
      <c r="E83" s="40"/>
      <c r="F83" s="40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0.5" customHeight="1">
      <c r="A84" s="49"/>
      <c r="B84" s="53"/>
      <c r="C84" s="53"/>
      <c r="D84" s="40"/>
      <c r="E84" s="40"/>
      <c r="F84" s="40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0.5" customHeight="1">
      <c r="A85" s="49"/>
      <c r="B85" s="53"/>
      <c r="C85" s="53"/>
      <c r="D85" s="40"/>
      <c r="E85" s="40"/>
      <c r="F85" s="40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0.5" customHeight="1">
      <c r="A86" s="49"/>
      <c r="B86" s="53"/>
      <c r="C86" s="53"/>
      <c r="D86" s="40"/>
      <c r="E86" s="40"/>
      <c r="F86" s="40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0.5" customHeight="1">
      <c r="A87" s="49"/>
      <c r="B87" s="53"/>
      <c r="C87" s="53"/>
      <c r="D87" s="40"/>
      <c r="E87" s="40"/>
      <c r="F87" s="40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0.5" customHeight="1">
      <c r="A88" s="49"/>
      <c r="B88" s="53"/>
      <c r="C88" s="53"/>
      <c r="D88" s="40"/>
      <c r="E88" s="40"/>
      <c r="F88" s="40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0.5" customHeight="1">
      <c r="A89" s="49"/>
      <c r="B89" s="53"/>
      <c r="C89" s="53"/>
      <c r="D89" s="40"/>
      <c r="E89" s="40"/>
      <c r="F89" s="40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0.5" customHeight="1">
      <c r="A90" s="49"/>
      <c r="B90" s="53"/>
      <c r="C90" s="53"/>
      <c r="D90" s="40"/>
      <c r="E90" s="40"/>
      <c r="F90" s="40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0.5" customHeight="1">
      <c r="A91" s="49"/>
      <c r="B91" s="53"/>
      <c r="C91" s="53"/>
      <c r="D91" s="40"/>
      <c r="E91" s="40"/>
      <c r="F91" s="40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0.5" customHeight="1">
      <c r="A92" s="49"/>
      <c r="B92" s="53"/>
      <c r="C92" s="53"/>
      <c r="D92" s="40"/>
      <c r="E92" s="40"/>
      <c r="F92" s="40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0.5" customHeight="1">
      <c r="A93" s="49"/>
      <c r="B93" s="53"/>
      <c r="C93" s="53"/>
      <c r="D93" s="40"/>
      <c r="E93" s="40"/>
      <c r="F93" s="40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0.5" customHeight="1">
      <c r="A94" s="49"/>
      <c r="B94" s="53"/>
      <c r="C94" s="53"/>
      <c r="D94" s="40"/>
      <c r="E94" s="40"/>
      <c r="F94" s="40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</sheetData>
  <mergeCells count="226">
    <mergeCell ref="A2:Q2"/>
    <mergeCell ref="N22:O22"/>
    <mergeCell ref="O68:O69"/>
    <mergeCell ref="H66:H67"/>
    <mergeCell ref="I66:I67"/>
    <mergeCell ref="H68:I68"/>
    <mergeCell ref="N68:N69"/>
    <mergeCell ref="J66:K66"/>
    <mergeCell ref="J56:J57"/>
    <mergeCell ref="K56:K57"/>
    <mergeCell ref="H58:H59"/>
    <mergeCell ref="I58:I59"/>
    <mergeCell ref="N52:N53"/>
    <mergeCell ref="O52:O53"/>
    <mergeCell ref="H54:H55"/>
    <mergeCell ref="I54:I55"/>
    <mergeCell ref="N54:O54"/>
    <mergeCell ref="J48:J49"/>
    <mergeCell ref="K48:K49"/>
    <mergeCell ref="H50:H51"/>
    <mergeCell ref="I50:I51"/>
    <mergeCell ref="Q36:Q37"/>
    <mergeCell ref="P36:P37"/>
    <mergeCell ref="L28:L29"/>
    <mergeCell ref="M28:M29"/>
    <mergeCell ref="K16:K17"/>
    <mergeCell ref="L30:M30"/>
    <mergeCell ref="J16:J17"/>
    <mergeCell ref="J26:K26"/>
    <mergeCell ref="J24:J25"/>
    <mergeCell ref="K24:K25"/>
    <mergeCell ref="N20:N21"/>
    <mergeCell ref="O20:O21"/>
    <mergeCell ref="L14:M14"/>
    <mergeCell ref="H6:H7"/>
    <mergeCell ref="I6:I7"/>
    <mergeCell ref="K8:K9"/>
    <mergeCell ref="J8:J9"/>
    <mergeCell ref="H8:I8"/>
    <mergeCell ref="H16:I16"/>
    <mergeCell ref="J18:K18"/>
    <mergeCell ref="D3:M3"/>
    <mergeCell ref="A16:A17"/>
    <mergeCell ref="B16:B17"/>
    <mergeCell ref="C16:C17"/>
    <mergeCell ref="A14:A15"/>
    <mergeCell ref="B14:B15"/>
    <mergeCell ref="C14:C15"/>
    <mergeCell ref="A12:A13"/>
    <mergeCell ref="M12:M13"/>
    <mergeCell ref="L12:L13"/>
    <mergeCell ref="J10:K10"/>
    <mergeCell ref="B12:B13"/>
    <mergeCell ref="C12:C13"/>
    <mergeCell ref="A10:A11"/>
    <mergeCell ref="B10:B11"/>
    <mergeCell ref="C10:C11"/>
    <mergeCell ref="D10:F11"/>
    <mergeCell ref="D12:F13"/>
    <mergeCell ref="H10:H11"/>
    <mergeCell ref="I10:I11"/>
    <mergeCell ref="A8:A9"/>
    <mergeCell ref="B8:B9"/>
    <mergeCell ref="C8:C9"/>
    <mergeCell ref="D8:F9"/>
    <mergeCell ref="A6:A7"/>
    <mergeCell ref="B6:B7"/>
    <mergeCell ref="C6:C7"/>
    <mergeCell ref="D6:F7"/>
    <mergeCell ref="M60:M61"/>
    <mergeCell ref="H62:H63"/>
    <mergeCell ref="I62:I63"/>
    <mergeCell ref="J64:J65"/>
    <mergeCell ref="K64:K65"/>
    <mergeCell ref="H60:I60"/>
    <mergeCell ref="H64:I64"/>
    <mergeCell ref="L60:L61"/>
    <mergeCell ref="H14:H15"/>
    <mergeCell ref="I14:I15"/>
    <mergeCell ref="H20:I20"/>
    <mergeCell ref="H24:I24"/>
    <mergeCell ref="H22:H23"/>
    <mergeCell ref="I22:I23"/>
    <mergeCell ref="I18:I19"/>
    <mergeCell ref="H18:H19"/>
    <mergeCell ref="I26:I27"/>
    <mergeCell ref="J32:J33"/>
    <mergeCell ref="K32:K33"/>
    <mergeCell ref="H32:I32"/>
    <mergeCell ref="H30:H31"/>
    <mergeCell ref="I30:I31"/>
    <mergeCell ref="H28:I28"/>
    <mergeCell ref="H26:H27"/>
    <mergeCell ref="J42:K42"/>
    <mergeCell ref="H34:H35"/>
    <mergeCell ref="I34:I35"/>
    <mergeCell ref="H38:H39"/>
    <mergeCell ref="I38:I39"/>
    <mergeCell ref="J40:J41"/>
    <mergeCell ref="K40:K41"/>
    <mergeCell ref="J34:K34"/>
    <mergeCell ref="H36:I36"/>
    <mergeCell ref="H40:I40"/>
    <mergeCell ref="L46:M46"/>
    <mergeCell ref="P38:Q38"/>
    <mergeCell ref="H48:I48"/>
    <mergeCell ref="H44:I44"/>
    <mergeCell ref="H42:H43"/>
    <mergeCell ref="I42:I43"/>
    <mergeCell ref="L44:L45"/>
    <mergeCell ref="M44:M45"/>
    <mergeCell ref="H46:H47"/>
    <mergeCell ref="I46:I47"/>
    <mergeCell ref="A1:Q1"/>
    <mergeCell ref="J58:K58"/>
    <mergeCell ref="L62:M62"/>
    <mergeCell ref="O3:Q3"/>
    <mergeCell ref="H12:I12"/>
    <mergeCell ref="J50:K50"/>
    <mergeCell ref="H52:I52"/>
    <mergeCell ref="A18:A19"/>
    <mergeCell ref="H56:I56"/>
    <mergeCell ref="B18:B19"/>
    <mergeCell ref="C18:C19"/>
    <mergeCell ref="A20:A21"/>
    <mergeCell ref="B20:B21"/>
    <mergeCell ref="C20:C21"/>
    <mergeCell ref="A22:A23"/>
    <mergeCell ref="B22:B23"/>
    <mergeCell ref="C22:C23"/>
    <mergeCell ref="D22:F23"/>
    <mergeCell ref="A24:A25"/>
    <mergeCell ref="B24:B25"/>
    <mergeCell ref="C24:C25"/>
    <mergeCell ref="D24:F25"/>
    <mergeCell ref="A26:A27"/>
    <mergeCell ref="B26:B27"/>
    <mergeCell ref="C26:C27"/>
    <mergeCell ref="D26:F27"/>
    <mergeCell ref="A28:A29"/>
    <mergeCell ref="B28:B29"/>
    <mergeCell ref="C28:C29"/>
    <mergeCell ref="D28:F29"/>
    <mergeCell ref="A30:A31"/>
    <mergeCell ref="B30:B31"/>
    <mergeCell ref="C30:C31"/>
    <mergeCell ref="D30:F31"/>
    <mergeCell ref="A32:A33"/>
    <mergeCell ref="B32:B33"/>
    <mergeCell ref="C32:C33"/>
    <mergeCell ref="D32:F33"/>
    <mergeCell ref="A34:A35"/>
    <mergeCell ref="B34:B35"/>
    <mergeCell ref="C34:C35"/>
    <mergeCell ref="D34:F35"/>
    <mergeCell ref="A36:A37"/>
    <mergeCell ref="B36:B37"/>
    <mergeCell ref="C36:C37"/>
    <mergeCell ref="D36:F37"/>
    <mergeCell ref="A38:A39"/>
    <mergeCell ref="B38:B39"/>
    <mergeCell ref="C38:C39"/>
    <mergeCell ref="D38:F39"/>
    <mergeCell ref="A40:A41"/>
    <mergeCell ref="B40:B41"/>
    <mergeCell ref="C40:C41"/>
    <mergeCell ref="D40:F41"/>
    <mergeCell ref="A42:A43"/>
    <mergeCell ref="B42:B43"/>
    <mergeCell ref="C42:C43"/>
    <mergeCell ref="D42:F43"/>
    <mergeCell ref="A44:A45"/>
    <mergeCell ref="B44:B45"/>
    <mergeCell ref="C44:C45"/>
    <mergeCell ref="D44:F45"/>
    <mergeCell ref="A48:A49"/>
    <mergeCell ref="D48:F48"/>
    <mergeCell ref="D49:F49"/>
    <mergeCell ref="A46:A47"/>
    <mergeCell ref="B46:B47"/>
    <mergeCell ref="C46:C47"/>
    <mergeCell ref="D46:F47"/>
    <mergeCell ref="A50:A51"/>
    <mergeCell ref="B50:B51"/>
    <mergeCell ref="C50:C51"/>
    <mergeCell ref="D50:F51"/>
    <mergeCell ref="A52:A53"/>
    <mergeCell ref="B52:B53"/>
    <mergeCell ref="C52:C53"/>
    <mergeCell ref="D52:F53"/>
    <mergeCell ref="A54:A55"/>
    <mergeCell ref="B54:B55"/>
    <mergeCell ref="C54:C55"/>
    <mergeCell ref="D54:F55"/>
    <mergeCell ref="A56:A57"/>
    <mergeCell ref="B56:B57"/>
    <mergeCell ref="C56:C57"/>
    <mergeCell ref="D56:F57"/>
    <mergeCell ref="A58:A59"/>
    <mergeCell ref="B58:B59"/>
    <mergeCell ref="C58:C59"/>
    <mergeCell ref="D58:F59"/>
    <mergeCell ref="A60:A61"/>
    <mergeCell ref="B60:B61"/>
    <mergeCell ref="C60:C61"/>
    <mergeCell ref="D60:F61"/>
    <mergeCell ref="A62:A63"/>
    <mergeCell ref="B62:B63"/>
    <mergeCell ref="C62:C63"/>
    <mergeCell ref="D62:F63"/>
    <mergeCell ref="A64:A65"/>
    <mergeCell ref="B64:B65"/>
    <mergeCell ref="C64:C65"/>
    <mergeCell ref="D64:F65"/>
    <mergeCell ref="A66:A67"/>
    <mergeCell ref="B66:B67"/>
    <mergeCell ref="C66:C67"/>
    <mergeCell ref="D66:F67"/>
    <mergeCell ref="A68:A69"/>
    <mergeCell ref="B68:B69"/>
    <mergeCell ref="C68:C69"/>
    <mergeCell ref="D68:F69"/>
    <mergeCell ref="D14:F15"/>
    <mergeCell ref="D16:F17"/>
    <mergeCell ref="D18:F19"/>
    <mergeCell ref="D20:F21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workbookViewId="0" topLeftCell="A1">
      <selection activeCell="H133" sqref="H133"/>
    </sheetView>
  </sheetViews>
  <sheetFormatPr defaultColWidth="9.00390625" defaultRowHeight="10.5" customHeight="1"/>
  <cols>
    <col min="1" max="1" width="4.25390625" style="43" customWidth="1"/>
    <col min="2" max="2" width="6.375" style="54" customWidth="1"/>
    <col min="3" max="3" width="5.875" style="54" customWidth="1"/>
    <col min="4" max="6" width="6.00390625" style="55" customWidth="1"/>
    <col min="7" max="7" width="5.00390625" style="43" customWidth="1"/>
    <col min="8" max="8" width="2.625" style="43" customWidth="1"/>
    <col min="9" max="9" width="7.00390625" style="43" customWidth="1"/>
    <col min="10" max="10" width="2.625" style="43" customWidth="1"/>
    <col min="11" max="11" width="7.00390625" style="43" customWidth="1"/>
    <col min="12" max="12" width="2.625" style="43" customWidth="1"/>
    <col min="13" max="13" width="7.00390625" style="43" customWidth="1"/>
    <col min="14" max="14" width="2.625" style="43" customWidth="1"/>
    <col min="15" max="15" width="7.00390625" style="43" customWidth="1"/>
    <col min="16" max="16" width="2.625" style="43" customWidth="1"/>
    <col min="17" max="17" width="7.00390625" style="43" customWidth="1"/>
    <col min="18" max="16384" width="5.375" style="43" customWidth="1"/>
  </cols>
  <sheetData>
    <row r="1" spans="1:20" ht="18.75">
      <c r="A1" s="207" t="s">
        <v>55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51"/>
      <c r="S1" s="39"/>
      <c r="T1" s="39"/>
    </row>
    <row r="2" spans="1:20" ht="17.25">
      <c r="A2" s="209" t="s">
        <v>56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51"/>
      <c r="S2" s="39"/>
      <c r="T2" s="39"/>
    </row>
    <row r="3" spans="1:20" ht="14.25">
      <c r="A3" s="49"/>
      <c r="B3" s="53"/>
      <c r="C3" s="53"/>
      <c r="D3" s="179" t="s">
        <v>65</v>
      </c>
      <c r="E3" s="179"/>
      <c r="F3" s="179"/>
      <c r="G3" s="179"/>
      <c r="H3" s="179"/>
      <c r="I3" s="179"/>
      <c r="J3" s="179"/>
      <c r="K3" s="179"/>
      <c r="L3" s="179"/>
      <c r="M3" s="179"/>
      <c r="N3" s="39"/>
      <c r="O3" s="178" t="s">
        <v>67</v>
      </c>
      <c r="P3" s="178"/>
      <c r="Q3" s="178"/>
      <c r="R3" s="39"/>
      <c r="S3" s="39"/>
      <c r="T3" s="39"/>
    </row>
    <row r="4" spans="1:20" ht="14.2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Q4" s="49" t="s">
        <v>68</v>
      </c>
      <c r="R4" s="39"/>
      <c r="S4" s="39"/>
      <c r="T4" s="39"/>
    </row>
    <row r="5" spans="1:20" ht="13.5">
      <c r="A5" s="49"/>
      <c r="B5" s="53"/>
      <c r="C5" s="53"/>
      <c r="D5" s="40"/>
      <c r="E5" s="40"/>
      <c r="F5" s="40"/>
      <c r="G5" s="33" t="s">
        <v>39</v>
      </c>
      <c r="H5" s="136"/>
      <c r="I5" s="33" t="s">
        <v>40</v>
      </c>
      <c r="J5" s="35"/>
      <c r="K5" s="33" t="s">
        <v>41</v>
      </c>
      <c r="L5" s="35"/>
      <c r="M5" s="33" t="s">
        <v>42</v>
      </c>
      <c r="N5" s="35"/>
      <c r="O5" s="33" t="s">
        <v>43</v>
      </c>
      <c r="P5" s="52"/>
      <c r="R5" s="39"/>
      <c r="S5" s="39"/>
      <c r="T5" s="39"/>
    </row>
    <row r="6" spans="1:20" ht="10.5" customHeight="1">
      <c r="A6" s="186">
        <v>1</v>
      </c>
      <c r="B6" s="188" t="str">
        <f>IF(A6="","",VLOOKUP(A6,ﾃﾞｰﾀ!$S$5:$V$36,2,FALSE))</f>
        <v>大坪</v>
      </c>
      <c r="C6" s="188" t="str">
        <f>IF(A6="","",VLOOKUP(A6,ﾃﾞｰﾀ!$S$5:$V$36,3,FALSE))</f>
        <v>慧美</v>
      </c>
      <c r="D6" s="204" t="str">
        <f>IF(A6="","",VLOOKUP(A6,ﾃﾞｰﾀ!$S$5:$V$36,4,FALSE))</f>
        <v>(長・SNTC）</v>
      </c>
      <c r="E6" s="204"/>
      <c r="F6" s="204"/>
      <c r="G6" s="110"/>
      <c r="H6" s="197">
        <v>1</v>
      </c>
      <c r="I6" s="197" t="str">
        <f>IF(H6="","",VLOOKUP(H6,ﾃﾞｰﾀ!$S$5:$V$36,2,FALSE))</f>
        <v>大坪</v>
      </c>
      <c r="J6" s="40"/>
      <c r="K6" s="40"/>
      <c r="L6" s="40"/>
      <c r="M6" s="40"/>
      <c r="N6" s="40"/>
      <c r="O6" s="40"/>
      <c r="P6" s="40"/>
      <c r="Q6" s="40"/>
      <c r="R6" s="39"/>
      <c r="S6" s="39"/>
      <c r="T6" s="39"/>
    </row>
    <row r="7" spans="1:20" ht="10.5" customHeight="1">
      <c r="A7" s="186"/>
      <c r="B7" s="188"/>
      <c r="C7" s="188"/>
      <c r="D7" s="204"/>
      <c r="E7" s="204"/>
      <c r="F7" s="204"/>
      <c r="G7" s="111"/>
      <c r="H7" s="198"/>
      <c r="I7" s="198"/>
      <c r="J7" s="40"/>
      <c r="K7" s="40"/>
      <c r="L7" s="40"/>
      <c r="M7" s="40"/>
      <c r="N7" s="40"/>
      <c r="O7" s="40"/>
      <c r="P7" s="40"/>
      <c r="Q7" s="40"/>
      <c r="R7" s="39"/>
      <c r="S7" s="39"/>
      <c r="T7" s="39"/>
    </row>
    <row r="8" spans="1:20" ht="10.5" customHeight="1">
      <c r="A8" s="186">
        <v>2</v>
      </c>
      <c r="B8" s="188" t="str">
        <f>IF(A8="","",VLOOKUP(A8,ﾃﾞｰﾀ!$S$5:$V$36,2,FALSE))</f>
        <v>矢吹</v>
      </c>
      <c r="C8" s="188" t="str">
        <f>IF(A8="","",VLOOKUP(A8,ﾃﾞｰﾀ!$S$5:$V$36,3,FALSE))</f>
        <v>和香</v>
      </c>
      <c r="D8" s="204" t="str">
        <f>IF(A8="","",VLOOKUP(A8,ﾃﾞｰﾀ!$S$5:$V$36,4,FALSE))</f>
        <v>(福・九州国際TC）</v>
      </c>
      <c r="E8" s="204"/>
      <c r="F8" s="204"/>
      <c r="G8" s="112"/>
      <c r="H8" s="190">
        <v>80</v>
      </c>
      <c r="I8" s="172"/>
      <c r="J8" s="175">
        <v>1</v>
      </c>
      <c r="K8" s="197" t="str">
        <f>IF(J8="","",VLOOKUP(J8,ﾃﾞｰﾀ!$S$5:$V$36,2,FALSE))</f>
        <v>大坪</v>
      </c>
      <c r="L8" s="40"/>
      <c r="M8" s="40"/>
      <c r="N8" s="40"/>
      <c r="O8" s="40"/>
      <c r="P8" s="40"/>
      <c r="Q8" s="40"/>
      <c r="R8" s="39"/>
      <c r="S8" s="39"/>
      <c r="T8" s="39"/>
    </row>
    <row r="9" spans="1:20" ht="10.5" customHeight="1">
      <c r="A9" s="186"/>
      <c r="B9" s="188"/>
      <c r="C9" s="188"/>
      <c r="D9" s="204"/>
      <c r="E9" s="204"/>
      <c r="F9" s="204"/>
      <c r="G9" s="39"/>
      <c r="H9" s="44"/>
      <c r="I9" s="113"/>
      <c r="J9" s="176"/>
      <c r="K9" s="198"/>
      <c r="L9" s="40"/>
      <c r="M9" s="40"/>
      <c r="N9" s="40"/>
      <c r="O9" s="40"/>
      <c r="P9" s="40"/>
      <c r="Q9" s="40"/>
      <c r="R9" s="39"/>
      <c r="S9" s="39"/>
      <c r="T9" s="39"/>
    </row>
    <row r="10" spans="1:20" ht="10.5" customHeight="1">
      <c r="A10" s="186">
        <v>3</v>
      </c>
      <c r="B10" s="188" t="str">
        <f>IF(A10="","",VLOOKUP(A10,ﾃﾞｰﾀ!$S$5:$V$36,2,FALSE))</f>
        <v>城崎</v>
      </c>
      <c r="C10" s="188" t="str">
        <f>IF(A10="","",VLOOKUP(A10,ﾃﾞｰﾀ!$S$5:$V$36,3,FALSE))</f>
        <v>綾花</v>
      </c>
      <c r="D10" s="204" t="str">
        <f>IF(A10="","",VLOOKUP(A10,ﾃﾞｰﾀ!$S$5:$V$36,4,FALSE))</f>
        <v>(福・ﾌﾞﾗｲﾄﾃﾆｽｾﾝﾀｰ）</v>
      </c>
      <c r="E10" s="204"/>
      <c r="F10" s="204"/>
      <c r="G10" s="110"/>
      <c r="H10" s="197">
        <v>4</v>
      </c>
      <c r="I10" s="173" t="str">
        <f>IF(H10="","",VLOOKUP(H10,ﾃﾞｰﾀ!$S$5:$V$36,2,FALSE))</f>
        <v>浮辺</v>
      </c>
      <c r="J10" s="190">
        <v>82</v>
      </c>
      <c r="K10" s="172"/>
      <c r="L10" s="44"/>
      <c r="M10" s="40"/>
      <c r="N10" s="40"/>
      <c r="O10" s="40"/>
      <c r="P10" s="40"/>
      <c r="Q10" s="40"/>
      <c r="R10" s="39"/>
      <c r="S10" s="39"/>
      <c r="T10" s="39"/>
    </row>
    <row r="11" spans="1:20" ht="10.5" customHeight="1">
      <c r="A11" s="186"/>
      <c r="B11" s="188"/>
      <c r="C11" s="188"/>
      <c r="D11" s="204"/>
      <c r="E11" s="204"/>
      <c r="F11" s="204"/>
      <c r="G11" s="111"/>
      <c r="H11" s="198"/>
      <c r="I11" s="174"/>
      <c r="J11" s="44"/>
      <c r="K11" s="113"/>
      <c r="L11" s="44"/>
      <c r="M11" s="40"/>
      <c r="N11" s="40"/>
      <c r="O11" s="40"/>
      <c r="P11" s="40"/>
      <c r="Q11" s="40"/>
      <c r="R11" s="39"/>
      <c r="S11" s="39"/>
      <c r="T11" s="39"/>
    </row>
    <row r="12" spans="1:20" ht="10.5" customHeight="1">
      <c r="A12" s="186">
        <v>4</v>
      </c>
      <c r="B12" s="188" t="str">
        <f>IF(A12="","",VLOOKUP(A12,ﾃﾞｰﾀ!$S$5:$V$36,2,FALSE))</f>
        <v>浮辺</v>
      </c>
      <c r="C12" s="188" t="str">
        <f>IF(A12="","",VLOOKUP(A12,ﾃﾞｰﾀ!$S$5:$V$36,3,FALSE))</f>
        <v>千秋</v>
      </c>
      <c r="D12" s="204" t="str">
        <f>IF(A12="","",VLOOKUP(A12,ﾃﾞｰﾀ!$S$5:$V$36,4,FALSE))</f>
        <v>(鹿・知覧ﾃﾆｽの森）</v>
      </c>
      <c r="E12" s="204"/>
      <c r="F12" s="204"/>
      <c r="G12" s="112"/>
      <c r="H12" s="197">
        <v>97</v>
      </c>
      <c r="I12" s="197"/>
      <c r="J12" s="44"/>
      <c r="K12" s="113"/>
      <c r="L12" s="175">
        <v>1</v>
      </c>
      <c r="M12" s="197" t="str">
        <f>IF(L12="","",VLOOKUP(L12,ﾃﾞｰﾀ!$S$5:$V$36,2,FALSE))</f>
        <v>大坪</v>
      </c>
      <c r="N12" s="40"/>
      <c r="O12" s="40"/>
      <c r="P12" s="40"/>
      <c r="Q12" s="40"/>
      <c r="R12" s="39"/>
      <c r="S12" s="39"/>
      <c r="T12" s="39"/>
    </row>
    <row r="13" spans="1:20" ht="10.5" customHeight="1">
      <c r="A13" s="186"/>
      <c r="B13" s="188"/>
      <c r="C13" s="188"/>
      <c r="D13" s="204"/>
      <c r="E13" s="204"/>
      <c r="F13" s="204"/>
      <c r="G13" s="39"/>
      <c r="H13" s="40"/>
      <c r="I13" s="40"/>
      <c r="J13" s="44"/>
      <c r="K13" s="113"/>
      <c r="L13" s="176"/>
      <c r="M13" s="198"/>
      <c r="N13" s="40"/>
      <c r="O13" s="40"/>
      <c r="P13" s="40"/>
      <c r="Q13" s="40"/>
      <c r="R13" s="39"/>
      <c r="S13" s="39"/>
      <c r="T13" s="39"/>
    </row>
    <row r="14" spans="1:20" ht="10.5" customHeight="1">
      <c r="A14" s="186">
        <v>5</v>
      </c>
      <c r="B14" s="188" t="str">
        <f>IF(A14="","",VLOOKUP(A14,ﾃﾞｰﾀ!$S$5:$V$36,2,FALSE))</f>
        <v>宮地</v>
      </c>
      <c r="C14" s="188" t="str">
        <f>IF(A14="","",VLOOKUP(A14,ﾃﾞｰﾀ!$S$5:$V$36,3,FALSE))</f>
        <v>真知香</v>
      </c>
      <c r="D14" s="204" t="str">
        <f>IF(A14="","",VLOOKUP(A14,ﾃﾞｰﾀ!$S$5:$V$36,4,FALSE))</f>
        <v>(福・門司LTC）</v>
      </c>
      <c r="E14" s="204"/>
      <c r="F14" s="204"/>
      <c r="G14" s="48"/>
      <c r="H14" s="197">
        <v>5</v>
      </c>
      <c r="I14" s="197" t="str">
        <f>IF(H14="","",VLOOKUP(H14,ﾃﾞｰﾀ!$S$5:$V$36,2,FALSE))</f>
        <v>宮地</v>
      </c>
      <c r="J14" s="44"/>
      <c r="K14" s="113"/>
      <c r="L14" s="190">
        <v>81</v>
      </c>
      <c r="M14" s="172"/>
      <c r="N14" s="40"/>
      <c r="O14" s="40"/>
      <c r="P14" s="40"/>
      <c r="Q14" s="40"/>
      <c r="R14" s="39"/>
      <c r="S14" s="39"/>
      <c r="T14" s="39"/>
    </row>
    <row r="15" spans="1:20" ht="10.5" customHeight="1">
      <c r="A15" s="186"/>
      <c r="B15" s="188"/>
      <c r="C15" s="188"/>
      <c r="D15" s="204"/>
      <c r="E15" s="204"/>
      <c r="F15" s="204"/>
      <c r="G15" s="111"/>
      <c r="H15" s="197"/>
      <c r="I15" s="197"/>
      <c r="J15" s="44"/>
      <c r="K15" s="113"/>
      <c r="L15" s="44"/>
      <c r="M15" s="113"/>
      <c r="N15" s="40"/>
      <c r="O15" s="40"/>
      <c r="P15" s="40"/>
      <c r="Q15" s="40"/>
      <c r="R15" s="39"/>
      <c r="S15" s="39"/>
      <c r="T15" s="39"/>
    </row>
    <row r="16" spans="1:20" ht="10.5" customHeight="1">
      <c r="A16" s="186">
        <v>6</v>
      </c>
      <c r="B16" s="188" t="str">
        <f>IF(A16="","",VLOOKUP(A16,ﾃﾞｰﾀ!$S$5:$V$36,2,FALSE))</f>
        <v>廣田</v>
      </c>
      <c r="C16" s="188" t="str">
        <f>IF(A16="","",VLOOKUP(A16,ﾃﾞｰﾀ!$S$5:$V$36,3,FALSE))</f>
        <v>真帆</v>
      </c>
      <c r="D16" s="204" t="str">
        <f>IF(A16="","",VLOOKUP(A16,ﾃﾞｰﾀ!$S$5:$V$36,4,FALSE))</f>
        <v>(佐・佐賀GTC）</v>
      </c>
      <c r="E16" s="204"/>
      <c r="F16" s="204"/>
      <c r="G16" s="112"/>
      <c r="H16" s="189">
        <v>81</v>
      </c>
      <c r="I16" s="172"/>
      <c r="J16" s="175">
        <v>5</v>
      </c>
      <c r="K16" s="173" t="str">
        <f>IF(J16="","",VLOOKUP(J16,ﾃﾞｰﾀ!$S$5:$V$36,2,FALSE))</f>
        <v>宮地</v>
      </c>
      <c r="L16" s="44"/>
      <c r="M16" s="113"/>
      <c r="N16" s="40"/>
      <c r="O16" s="40"/>
      <c r="P16" s="40"/>
      <c r="Q16" s="40"/>
      <c r="R16" s="39"/>
      <c r="S16" s="39"/>
      <c r="T16" s="39"/>
    </row>
    <row r="17" spans="1:20" ht="10.5" customHeight="1">
      <c r="A17" s="186"/>
      <c r="B17" s="188"/>
      <c r="C17" s="188"/>
      <c r="D17" s="204"/>
      <c r="E17" s="204"/>
      <c r="F17" s="204"/>
      <c r="G17" s="39"/>
      <c r="H17" s="44"/>
      <c r="I17" s="113"/>
      <c r="J17" s="176"/>
      <c r="K17" s="174"/>
      <c r="L17" s="44"/>
      <c r="M17" s="113"/>
      <c r="N17" s="40"/>
      <c r="O17" s="40"/>
      <c r="P17" s="40"/>
      <c r="Q17" s="40"/>
      <c r="R17" s="39"/>
      <c r="S17" s="39"/>
      <c r="T17" s="39"/>
    </row>
    <row r="18" spans="1:20" ht="10.5" customHeight="1">
      <c r="A18" s="186">
        <v>7</v>
      </c>
      <c r="B18" s="188" t="str">
        <f>IF(A18="","",VLOOKUP(A18,ﾃﾞｰﾀ!$S$5:$V$36,2,FALSE))</f>
        <v>首藤</v>
      </c>
      <c r="C18" s="188" t="str">
        <f>IF(A18="","",VLOOKUP(A18,ﾃﾞｰﾀ!$S$5:$V$36,3,FALSE))</f>
        <v>美珠妃</v>
      </c>
      <c r="D18" s="204" t="str">
        <f>IF(A18="","",VLOOKUP(A18,ﾃﾞｰﾀ!$S$5:$V$36,4,FALSE))</f>
        <v>(大･ＯＴＣ)</v>
      </c>
      <c r="E18" s="204"/>
      <c r="F18" s="204"/>
      <c r="G18" s="110"/>
      <c r="H18" s="197">
        <v>8</v>
      </c>
      <c r="I18" s="173" t="str">
        <f>IF(H18="","",VLOOKUP(H18,ﾃﾞｰﾀ!$S$5:$V$36,2,FALSE))</f>
        <v>渡部</v>
      </c>
      <c r="J18" s="197">
        <v>80</v>
      </c>
      <c r="K18" s="177"/>
      <c r="L18" s="44"/>
      <c r="M18" s="113"/>
      <c r="N18" s="40"/>
      <c r="O18" s="40"/>
      <c r="P18" s="40"/>
      <c r="Q18" s="40"/>
      <c r="R18" s="39"/>
      <c r="S18" s="39"/>
      <c r="T18" s="39"/>
    </row>
    <row r="19" spans="1:20" ht="10.5" customHeight="1">
      <c r="A19" s="186"/>
      <c r="B19" s="188"/>
      <c r="C19" s="188"/>
      <c r="D19" s="204"/>
      <c r="E19" s="204"/>
      <c r="F19" s="204"/>
      <c r="G19" s="111"/>
      <c r="H19" s="198"/>
      <c r="I19" s="174"/>
      <c r="J19" s="40"/>
      <c r="K19" s="40"/>
      <c r="L19" s="44"/>
      <c r="M19" s="113"/>
      <c r="N19" s="40"/>
      <c r="O19" s="40"/>
      <c r="P19" s="40"/>
      <c r="Q19" s="40"/>
      <c r="R19" s="39"/>
      <c r="S19" s="39"/>
      <c r="T19" s="39"/>
    </row>
    <row r="20" spans="1:20" ht="10.5" customHeight="1">
      <c r="A20" s="186">
        <v>8</v>
      </c>
      <c r="B20" s="188" t="str">
        <f>IF(A20="","",VLOOKUP(A20,ﾃﾞｰﾀ!$S$5:$V$36,2,FALSE))</f>
        <v>渡部</v>
      </c>
      <c r="C20" s="188" t="str">
        <f>IF(A20="","",VLOOKUP(A20,ﾃﾞｰﾀ!$S$5:$V$36,3,FALSE))</f>
        <v>李香</v>
      </c>
      <c r="D20" s="204" t="str">
        <f>IF(A20="","",VLOOKUP(A20,ﾃﾞｰﾀ!$S$5:$V$36,4,FALSE))</f>
        <v>(宮・小林中Ｊｒ）</v>
      </c>
      <c r="E20" s="204"/>
      <c r="F20" s="204"/>
      <c r="G20" s="112"/>
      <c r="H20" s="189">
        <v>84</v>
      </c>
      <c r="I20" s="208"/>
      <c r="J20" s="40"/>
      <c r="K20" s="40"/>
      <c r="L20" s="44"/>
      <c r="M20" s="113"/>
      <c r="N20" s="175">
        <v>1</v>
      </c>
      <c r="O20" s="197" t="str">
        <f>IF(N20="","",VLOOKUP(N20,ﾃﾞｰﾀ!$S$5:$V$36,2,FALSE))</f>
        <v>大坪</v>
      </c>
      <c r="P20" s="40"/>
      <c r="Q20" s="40"/>
      <c r="R20" s="39"/>
      <c r="S20" s="39"/>
      <c r="T20" s="39"/>
    </row>
    <row r="21" spans="1:20" ht="10.5" customHeight="1">
      <c r="A21" s="186"/>
      <c r="B21" s="188"/>
      <c r="C21" s="188"/>
      <c r="D21" s="204"/>
      <c r="E21" s="204"/>
      <c r="F21" s="204"/>
      <c r="G21" s="39"/>
      <c r="H21" s="40"/>
      <c r="I21" s="40"/>
      <c r="J21" s="40"/>
      <c r="K21" s="40"/>
      <c r="L21" s="44"/>
      <c r="M21" s="113"/>
      <c r="N21" s="176"/>
      <c r="O21" s="198"/>
      <c r="P21" s="40"/>
      <c r="Q21" s="40"/>
      <c r="R21" s="39"/>
      <c r="S21" s="39"/>
      <c r="T21" s="39"/>
    </row>
    <row r="22" spans="1:20" ht="10.5" customHeight="1">
      <c r="A22" s="186">
        <v>9</v>
      </c>
      <c r="B22" s="188" t="str">
        <f>IF(A22="","",VLOOKUP(A22,ﾃﾞｰﾀ!$S$5:$V$36,2,FALSE))</f>
        <v>梶谷</v>
      </c>
      <c r="C22" s="188" t="str">
        <f>IF(A22="","",VLOOKUP(A22,ﾃﾞｰﾀ!$S$5:$V$36,3,FALSE))</f>
        <v>桜舞</v>
      </c>
      <c r="D22" s="204" t="str">
        <f>IF(A22="","",VLOOKUP(A22,ﾃﾞｰﾀ!$S$5:$V$36,4,FALSE))</f>
        <v>(大・LOB.TA）</v>
      </c>
      <c r="E22" s="204"/>
      <c r="F22" s="204"/>
      <c r="G22" s="110"/>
      <c r="H22" s="197">
        <v>9</v>
      </c>
      <c r="I22" s="197" t="str">
        <f>IF(H22="","",VLOOKUP(H22,ﾃﾞｰﾀ!$S$5:$V$36,2,FALSE))</f>
        <v>梶谷</v>
      </c>
      <c r="J22" s="40"/>
      <c r="K22" s="40"/>
      <c r="L22" s="40"/>
      <c r="M22" s="113"/>
      <c r="N22" s="189">
        <v>83</v>
      </c>
      <c r="O22" s="210"/>
      <c r="P22" s="40"/>
      <c r="Q22" s="40"/>
      <c r="R22" s="39"/>
      <c r="S22" s="39"/>
      <c r="T22" s="39"/>
    </row>
    <row r="23" spans="1:20" ht="10.5" customHeight="1">
      <c r="A23" s="186"/>
      <c r="B23" s="188"/>
      <c r="C23" s="188"/>
      <c r="D23" s="204"/>
      <c r="E23" s="204"/>
      <c r="F23" s="204"/>
      <c r="G23" s="111"/>
      <c r="H23" s="198"/>
      <c r="I23" s="198"/>
      <c r="J23" s="40"/>
      <c r="K23" s="40"/>
      <c r="L23" s="40"/>
      <c r="M23" s="113"/>
      <c r="N23" s="40"/>
      <c r="O23" s="113"/>
      <c r="P23" s="40"/>
      <c r="Q23" s="40"/>
      <c r="R23" s="39"/>
      <c r="S23" s="39"/>
      <c r="T23" s="39"/>
    </row>
    <row r="24" spans="1:20" ht="10.5" customHeight="1">
      <c r="A24" s="186">
        <v>10</v>
      </c>
      <c r="B24" s="188" t="str">
        <f>IF(A24="","",VLOOKUP(A24,ﾃﾞｰﾀ!$S$5:$V$36,2,FALSE))</f>
        <v>井上</v>
      </c>
      <c r="C24" s="188" t="str">
        <f>IF(A24="","",VLOOKUP(A24,ﾃﾞｰﾀ!$S$5:$V$36,3,FALSE))</f>
        <v>愛</v>
      </c>
      <c r="D24" s="204" t="str">
        <f>IF(A24="","",VLOOKUP(A24,ﾃﾞｰﾀ!$S$5:$V$36,4,FALSE))</f>
        <v>(長・大村Jr）</v>
      </c>
      <c r="E24" s="204"/>
      <c r="F24" s="204"/>
      <c r="G24" s="112"/>
      <c r="H24" s="190">
        <v>81</v>
      </c>
      <c r="I24" s="172"/>
      <c r="J24" s="175">
        <v>9</v>
      </c>
      <c r="K24" s="197" t="str">
        <f>IF(J24="","",VLOOKUP(J24,ﾃﾞｰﾀ!$S$5:$V$36,2,FALSE))</f>
        <v>梶谷</v>
      </c>
      <c r="L24" s="40"/>
      <c r="M24" s="113"/>
      <c r="N24" s="40"/>
      <c r="O24" s="113"/>
      <c r="P24" s="40"/>
      <c r="Q24" s="40"/>
      <c r="R24" s="39"/>
      <c r="S24" s="39"/>
      <c r="T24" s="39"/>
    </row>
    <row r="25" spans="1:20" ht="10.5" customHeight="1">
      <c r="A25" s="186"/>
      <c r="B25" s="188"/>
      <c r="C25" s="188"/>
      <c r="D25" s="204"/>
      <c r="E25" s="204"/>
      <c r="F25" s="204"/>
      <c r="G25" s="39"/>
      <c r="H25" s="44"/>
      <c r="I25" s="113"/>
      <c r="J25" s="176"/>
      <c r="K25" s="198"/>
      <c r="L25" s="40"/>
      <c r="M25" s="113"/>
      <c r="N25" s="40"/>
      <c r="O25" s="113"/>
      <c r="P25" s="40"/>
      <c r="Q25" s="40"/>
      <c r="R25" s="39"/>
      <c r="S25" s="39"/>
      <c r="T25" s="39"/>
    </row>
    <row r="26" spans="1:20" ht="10.5" customHeight="1">
      <c r="A26" s="186">
        <v>11</v>
      </c>
      <c r="B26" s="188" t="str">
        <f>IF(A26="","",VLOOKUP(A26,ﾃﾞｰﾀ!$S$5:$V$36,2,FALSE))</f>
        <v>川久保</v>
      </c>
      <c r="C26" s="188" t="str">
        <f>IF(A26="","",VLOOKUP(A26,ﾃﾞｰﾀ!$S$5:$V$36,3,FALSE))</f>
        <v>恵理</v>
      </c>
      <c r="D26" s="204" t="str">
        <f>IF(A26="","",VLOOKUP(A26,ﾃﾞｰﾀ!$S$5:$V$36,4,FALSE))</f>
        <v>(長･鹿町TC)</v>
      </c>
      <c r="E26" s="204"/>
      <c r="F26" s="204"/>
      <c r="G26" s="110"/>
      <c r="H26" s="197">
        <v>12</v>
      </c>
      <c r="I26" s="173" t="str">
        <f>IF(H26="","",VLOOKUP(H26,ﾃﾞｰﾀ!$S$5:$V$36,2,FALSE))</f>
        <v>吉元</v>
      </c>
      <c r="J26" s="190">
        <v>83</v>
      </c>
      <c r="K26" s="172"/>
      <c r="L26" s="44"/>
      <c r="M26" s="113"/>
      <c r="N26" s="40"/>
      <c r="O26" s="113"/>
      <c r="P26" s="40"/>
      <c r="Q26" s="40"/>
      <c r="R26" s="39"/>
      <c r="S26" s="39"/>
      <c r="T26" s="39"/>
    </row>
    <row r="27" spans="1:20" ht="10.5" customHeight="1">
      <c r="A27" s="186"/>
      <c r="B27" s="188"/>
      <c r="C27" s="188"/>
      <c r="D27" s="204"/>
      <c r="E27" s="204"/>
      <c r="F27" s="204"/>
      <c r="G27" s="111"/>
      <c r="H27" s="198"/>
      <c r="I27" s="174"/>
      <c r="J27" s="44"/>
      <c r="K27" s="113"/>
      <c r="L27" s="44"/>
      <c r="M27" s="113"/>
      <c r="N27" s="40"/>
      <c r="O27" s="113"/>
      <c r="P27" s="40"/>
      <c r="Q27" s="40"/>
      <c r="R27" s="39"/>
      <c r="S27" s="39"/>
      <c r="T27" s="39"/>
    </row>
    <row r="28" spans="1:20" ht="10.5" customHeight="1">
      <c r="A28" s="186">
        <v>12</v>
      </c>
      <c r="B28" s="188" t="str">
        <f>IF(A28="","",VLOOKUP(A28,ﾃﾞｰﾀ!$S$5:$V$36,2,FALSE))</f>
        <v>吉元</v>
      </c>
      <c r="C28" s="188" t="str">
        <f>IF(A28="","",VLOOKUP(A28,ﾃﾞｰﾀ!$S$5:$V$36,3,FALSE))</f>
        <v>美咲</v>
      </c>
      <c r="D28" s="204" t="str">
        <f>IF(A28="","",VLOOKUP(A28,ﾃﾞｰﾀ!$S$5:$V$36,4,FALSE))</f>
        <v>(福・DIVO）</v>
      </c>
      <c r="E28" s="204"/>
      <c r="F28" s="204"/>
      <c r="G28" s="112"/>
      <c r="H28" s="197">
        <v>80</v>
      </c>
      <c r="I28" s="197"/>
      <c r="J28" s="44"/>
      <c r="K28" s="113"/>
      <c r="L28" s="175">
        <v>9</v>
      </c>
      <c r="M28" s="173" t="str">
        <f>IF(L28="","",VLOOKUP(L28,ﾃﾞｰﾀ!$S$5:$V$36,2,FALSE))</f>
        <v>梶谷</v>
      </c>
      <c r="N28" s="40"/>
      <c r="O28" s="113"/>
      <c r="P28" s="40"/>
      <c r="Q28" s="40"/>
      <c r="R28" s="39"/>
      <c r="S28" s="39"/>
      <c r="T28" s="39"/>
    </row>
    <row r="29" spans="1:20" ht="10.5" customHeight="1">
      <c r="A29" s="186"/>
      <c r="B29" s="188"/>
      <c r="C29" s="188"/>
      <c r="D29" s="204"/>
      <c r="E29" s="204"/>
      <c r="F29" s="204"/>
      <c r="G29" s="39"/>
      <c r="H29" s="40"/>
      <c r="I29" s="40"/>
      <c r="J29" s="44"/>
      <c r="K29" s="113"/>
      <c r="L29" s="176"/>
      <c r="M29" s="174"/>
      <c r="N29" s="40"/>
      <c r="O29" s="113"/>
      <c r="P29" s="40"/>
      <c r="Q29" s="40"/>
      <c r="R29" s="39"/>
      <c r="S29" s="39"/>
      <c r="T29" s="39"/>
    </row>
    <row r="30" spans="1:20" ht="10.5" customHeight="1">
      <c r="A30" s="186">
        <v>13</v>
      </c>
      <c r="B30" s="188" t="str">
        <f>IF(A30="","",VLOOKUP(A30,ﾃﾞｰﾀ!$S$5:$V$36,2,FALSE))</f>
        <v>佐藤</v>
      </c>
      <c r="C30" s="188" t="str">
        <f>IF(A30="","",VLOOKUP(A30,ﾃﾞｰﾀ!$S$5:$V$36,3,FALSE))</f>
        <v>愛里</v>
      </c>
      <c r="D30" s="204" t="str">
        <f>IF(A30="","",VLOOKUP(A30,ﾃﾞｰﾀ!$S$5:$V$36,4,FALSE))</f>
        <v>(大･樹の里ＴＣ)</v>
      </c>
      <c r="E30" s="204"/>
      <c r="F30" s="204"/>
      <c r="G30" s="110"/>
      <c r="H30" s="197">
        <v>13</v>
      </c>
      <c r="I30" s="197" t="str">
        <f>IF(H30="","",VLOOKUP(H30,ﾃﾞｰﾀ!$S$5:$V$36,2,FALSE))</f>
        <v>佐藤</v>
      </c>
      <c r="J30" s="44"/>
      <c r="K30" s="113"/>
      <c r="L30" s="190">
        <v>80</v>
      </c>
      <c r="M30" s="208"/>
      <c r="N30" s="44"/>
      <c r="O30" s="113"/>
      <c r="P30" s="40"/>
      <c r="Q30" s="40"/>
      <c r="R30" s="39"/>
      <c r="S30" s="39"/>
      <c r="T30" s="39"/>
    </row>
    <row r="31" spans="1:20" ht="10.5" customHeight="1">
      <c r="A31" s="186"/>
      <c r="B31" s="188"/>
      <c r="C31" s="188"/>
      <c r="D31" s="204"/>
      <c r="E31" s="204"/>
      <c r="F31" s="204"/>
      <c r="G31" s="111"/>
      <c r="H31" s="198"/>
      <c r="I31" s="198"/>
      <c r="J31" s="44"/>
      <c r="K31" s="113"/>
      <c r="L31" s="44"/>
      <c r="M31" s="44"/>
      <c r="N31" s="44"/>
      <c r="O31" s="113"/>
      <c r="P31" s="40"/>
      <c r="Q31" s="40"/>
      <c r="R31" s="39"/>
      <c r="S31" s="39"/>
      <c r="T31" s="39"/>
    </row>
    <row r="32" spans="1:20" ht="10.5" customHeight="1">
      <c r="A32" s="186">
        <v>14</v>
      </c>
      <c r="B32" s="188" t="str">
        <f>IF(A32="","",VLOOKUP(A32,ﾃﾞｰﾀ!$S$5:$V$36,2,FALSE))</f>
        <v>甲斐</v>
      </c>
      <c r="C32" s="188" t="str">
        <f>IF(A32="","",VLOOKUP(A32,ﾃﾞｰﾀ!$S$5:$V$36,3,FALSE))</f>
        <v>優季</v>
      </c>
      <c r="D32" s="204" t="str">
        <f>IF(A32="","",VLOOKUP(A32,ﾃﾞｰﾀ!$S$5:$V$36,4,FALSE))</f>
        <v>(宮・ﾗｲｼﾞﾝｸﾞｻﾝ）</v>
      </c>
      <c r="E32" s="204"/>
      <c r="F32" s="204"/>
      <c r="G32" s="112"/>
      <c r="H32" s="190">
        <v>85</v>
      </c>
      <c r="I32" s="172"/>
      <c r="J32" s="175">
        <v>16</v>
      </c>
      <c r="K32" s="173" t="str">
        <f>IF(J32="","",VLOOKUP(J32,ﾃﾞｰﾀ!$S$5:$V$36,2,FALSE))</f>
        <v>山田</v>
      </c>
      <c r="L32" s="44"/>
      <c r="M32" s="44"/>
      <c r="N32" s="44"/>
      <c r="O32" s="113"/>
      <c r="P32" s="40"/>
      <c r="Q32" s="40"/>
      <c r="R32" s="39"/>
      <c r="S32" s="39"/>
      <c r="T32" s="39"/>
    </row>
    <row r="33" spans="1:20" ht="10.5" customHeight="1">
      <c r="A33" s="186"/>
      <c r="B33" s="188"/>
      <c r="C33" s="188"/>
      <c r="D33" s="204"/>
      <c r="E33" s="204"/>
      <c r="F33" s="204"/>
      <c r="G33" s="39"/>
      <c r="H33" s="44"/>
      <c r="I33" s="113"/>
      <c r="J33" s="176"/>
      <c r="K33" s="174"/>
      <c r="L33" s="44"/>
      <c r="M33" s="44"/>
      <c r="N33" s="44"/>
      <c r="O33" s="113"/>
      <c r="P33" s="40"/>
      <c r="Q33" s="40"/>
      <c r="R33" s="39"/>
      <c r="S33" s="39"/>
      <c r="T33" s="39"/>
    </row>
    <row r="34" spans="1:20" ht="10.5" customHeight="1">
      <c r="A34" s="186">
        <v>15</v>
      </c>
      <c r="B34" s="188" t="str">
        <f>IF(A34="","",VLOOKUP(A34,ﾃﾞｰﾀ!$S$5:$V$36,2,FALSE))</f>
        <v>山田</v>
      </c>
      <c r="C34" s="188" t="str">
        <f>IF(A34="","",VLOOKUP(A34,ﾃﾞｰﾀ!$S$5:$V$36,3,FALSE))</f>
        <v>里佳</v>
      </c>
      <c r="D34" s="204" t="str">
        <f>IF(A34="","",VLOOKUP(A34,ﾃﾞｰﾀ!$S$5:$V$36,4,FALSE))</f>
        <v>(長･ﾄﾚﾃﾞｨｱ)</v>
      </c>
      <c r="E34" s="204"/>
      <c r="F34" s="204"/>
      <c r="G34" s="110"/>
      <c r="H34" s="197">
        <v>16</v>
      </c>
      <c r="I34" s="173" t="str">
        <f>IF(H34="","",VLOOKUP(H34,ﾃﾞｰﾀ!$S$5:$V$36,2,FALSE))</f>
        <v>山田</v>
      </c>
      <c r="J34" s="197">
        <v>81</v>
      </c>
      <c r="K34" s="177"/>
      <c r="L34" s="44"/>
      <c r="M34" s="44"/>
      <c r="N34" s="44"/>
      <c r="O34" s="113"/>
      <c r="P34" s="40"/>
      <c r="Q34" s="40"/>
      <c r="R34" s="39"/>
      <c r="S34" s="39"/>
      <c r="T34" s="39"/>
    </row>
    <row r="35" spans="1:20" ht="10.5" customHeight="1">
      <c r="A35" s="186"/>
      <c r="B35" s="188"/>
      <c r="C35" s="188"/>
      <c r="D35" s="204"/>
      <c r="E35" s="204"/>
      <c r="F35" s="204"/>
      <c r="G35" s="111"/>
      <c r="H35" s="198"/>
      <c r="I35" s="174"/>
      <c r="J35" s="40"/>
      <c r="K35" s="40"/>
      <c r="L35" s="44"/>
      <c r="M35" s="44"/>
      <c r="N35" s="44"/>
      <c r="O35" s="113"/>
      <c r="P35" s="40"/>
      <c r="Q35" s="40"/>
      <c r="R35" s="39"/>
      <c r="S35" s="39"/>
      <c r="T35" s="39"/>
    </row>
    <row r="36" spans="1:20" ht="10.5" customHeight="1">
      <c r="A36" s="186">
        <v>16</v>
      </c>
      <c r="B36" s="188" t="str">
        <f>IF(A36="","",VLOOKUP(A36,ﾃﾞｰﾀ!$S$5:$V$36,2,FALSE))</f>
        <v>山田</v>
      </c>
      <c r="C36" s="188" t="str">
        <f>IF(A36="","",VLOOKUP(A36,ﾃﾞｰﾀ!$S$5:$V$36,3,FALSE))</f>
        <v>純礼</v>
      </c>
      <c r="D36" s="204" t="str">
        <f>IF(A36="","",VLOOKUP(A36,ﾃﾞｰﾀ!$S$5:$V$36,4,FALSE))</f>
        <v>(福･筑紫野LTC)</v>
      </c>
      <c r="E36" s="204"/>
      <c r="F36" s="204"/>
      <c r="G36" s="112"/>
      <c r="H36" s="189">
        <v>81</v>
      </c>
      <c r="I36" s="208"/>
      <c r="J36" s="40"/>
      <c r="K36" s="40"/>
      <c r="L36" s="44"/>
      <c r="M36" s="44"/>
      <c r="N36" s="47"/>
      <c r="O36" s="98"/>
      <c r="P36" s="175">
        <v>1</v>
      </c>
      <c r="Q36" s="197" t="str">
        <f>IF(P36="","",VLOOKUP(P36,ﾃﾞｰﾀ!$S$5:$V$36,2,FALSE))</f>
        <v>大坪</v>
      </c>
      <c r="R36" s="39"/>
      <c r="S36" s="39"/>
      <c r="T36" s="39"/>
    </row>
    <row r="37" spans="1:20" ht="10.5" customHeight="1">
      <c r="A37" s="186"/>
      <c r="B37" s="188"/>
      <c r="C37" s="188"/>
      <c r="D37" s="204"/>
      <c r="E37" s="204"/>
      <c r="F37" s="204"/>
      <c r="G37" s="39"/>
      <c r="H37" s="40"/>
      <c r="I37" s="40"/>
      <c r="J37" s="40"/>
      <c r="K37" s="40"/>
      <c r="L37" s="44"/>
      <c r="M37" s="44"/>
      <c r="N37" s="47"/>
      <c r="O37" s="98"/>
      <c r="P37" s="176"/>
      <c r="Q37" s="198"/>
      <c r="R37" s="39"/>
      <c r="S37" s="39"/>
      <c r="T37" s="39"/>
    </row>
    <row r="38" spans="1:20" ht="10.5" customHeight="1">
      <c r="A38" s="186">
        <v>17</v>
      </c>
      <c r="B38" s="188" t="str">
        <f>IF(A38="","",VLOOKUP(A38,ﾃﾞｰﾀ!$S$5:$V$36,2,FALSE))</f>
        <v>松永</v>
      </c>
      <c r="C38" s="188" t="str">
        <f>IF(A38="","",VLOOKUP(A38,ﾃﾞｰﾀ!$S$5:$V$36,3,FALSE))</f>
        <v>さやこ</v>
      </c>
      <c r="D38" s="204" t="str">
        <f>IF(A38="","",VLOOKUP(A38,ﾃﾞｰﾀ!$S$5:$V$36,4,FALSE))</f>
        <v>(福・九州国際TC）</v>
      </c>
      <c r="E38" s="204"/>
      <c r="F38" s="204"/>
      <c r="G38" s="110"/>
      <c r="H38" s="197">
        <v>17</v>
      </c>
      <c r="I38" s="197" t="str">
        <f>IF(H38="","",VLOOKUP(H38,ﾃﾞｰﾀ!$S$5:$V$36,2,FALSE))</f>
        <v>松永</v>
      </c>
      <c r="J38" s="40"/>
      <c r="K38" s="40"/>
      <c r="L38" s="40"/>
      <c r="M38" s="40"/>
      <c r="N38" s="40"/>
      <c r="O38" s="113"/>
      <c r="P38" s="197">
        <v>6062</v>
      </c>
      <c r="Q38" s="177"/>
      <c r="R38" s="39"/>
      <c r="S38" s="39"/>
      <c r="T38" s="39"/>
    </row>
    <row r="39" spans="1:20" ht="10.5" customHeight="1">
      <c r="A39" s="186"/>
      <c r="B39" s="188"/>
      <c r="C39" s="188"/>
      <c r="D39" s="204"/>
      <c r="E39" s="204"/>
      <c r="F39" s="204"/>
      <c r="G39" s="111"/>
      <c r="H39" s="198"/>
      <c r="I39" s="198"/>
      <c r="J39" s="40"/>
      <c r="K39" s="40"/>
      <c r="L39" s="40"/>
      <c r="M39" s="40"/>
      <c r="N39" s="40"/>
      <c r="O39" s="113"/>
      <c r="P39" s="40"/>
      <c r="Q39" s="40"/>
      <c r="R39" s="39"/>
      <c r="S39" s="39"/>
      <c r="T39" s="39"/>
    </row>
    <row r="40" spans="1:20" ht="10.5" customHeight="1">
      <c r="A40" s="186">
        <v>18</v>
      </c>
      <c r="B40" s="188" t="str">
        <f>IF(A40="","",VLOOKUP(A40,ﾃﾞｰﾀ!$S$5:$V$36,2,FALSE))</f>
        <v>隈元</v>
      </c>
      <c r="C40" s="188" t="str">
        <f>IF(A40="","",VLOOKUP(A40,ﾃﾞｰﾀ!$S$5:$V$36,3,FALSE))</f>
        <v>えりか</v>
      </c>
      <c r="D40" s="204" t="str">
        <f>IF(A40="","",VLOOKUP(A40,ﾃﾞｰﾀ!$S$5:$V$36,4,FALSE))</f>
        <v>(鹿･西紫原JrTC)</v>
      </c>
      <c r="E40" s="204"/>
      <c r="F40" s="204"/>
      <c r="G40" s="112"/>
      <c r="H40" s="190">
        <v>80</v>
      </c>
      <c r="I40" s="172"/>
      <c r="J40" s="175">
        <v>17</v>
      </c>
      <c r="K40" s="197" t="str">
        <f>IF(J40="","",VLOOKUP(J40,ﾃﾞｰﾀ!$S$5:$V$36,2,FALSE))</f>
        <v>松永</v>
      </c>
      <c r="L40" s="40"/>
      <c r="M40" s="40"/>
      <c r="N40" s="40"/>
      <c r="O40" s="113"/>
      <c r="P40" s="40"/>
      <c r="Q40" s="40"/>
      <c r="R40" s="39"/>
      <c r="S40" s="39"/>
      <c r="T40" s="39"/>
    </row>
    <row r="41" spans="1:20" ht="10.5" customHeight="1">
      <c r="A41" s="186"/>
      <c r="B41" s="188"/>
      <c r="C41" s="188"/>
      <c r="D41" s="204"/>
      <c r="E41" s="204"/>
      <c r="F41" s="204"/>
      <c r="G41" s="39"/>
      <c r="H41" s="44"/>
      <c r="I41" s="113"/>
      <c r="J41" s="176"/>
      <c r="K41" s="198"/>
      <c r="L41" s="40"/>
      <c r="M41" s="40"/>
      <c r="N41" s="40"/>
      <c r="O41" s="113"/>
      <c r="P41" s="40"/>
      <c r="Q41" s="40"/>
      <c r="R41" s="39"/>
      <c r="S41" s="39"/>
      <c r="T41" s="39"/>
    </row>
    <row r="42" spans="1:20" ht="10.5" customHeight="1">
      <c r="A42" s="186">
        <v>19</v>
      </c>
      <c r="B42" s="188" t="str">
        <f>IF(A42="","",VLOOKUP(A42,ﾃﾞｰﾀ!$S$5:$V$36,2,FALSE))</f>
        <v>円本</v>
      </c>
      <c r="C42" s="188" t="str">
        <f>IF(A42="","",VLOOKUP(A42,ﾃﾞｰﾀ!$S$5:$V$36,3,FALSE))</f>
        <v>彩央里</v>
      </c>
      <c r="D42" s="204" t="str">
        <f>IF(A42="","",VLOOKUP(A42,ﾃﾞｰﾀ!$S$5:$V$36,4,FALSE))</f>
        <v>(大・大分Jr）</v>
      </c>
      <c r="E42" s="204"/>
      <c r="F42" s="204"/>
      <c r="G42" s="110"/>
      <c r="H42" s="197">
        <v>19</v>
      </c>
      <c r="I42" s="173" t="str">
        <f>IF(H42="","",VLOOKUP(H42,ﾃﾞｰﾀ!$S$5:$V$36,2,FALSE))</f>
        <v>円本</v>
      </c>
      <c r="J42" s="190">
        <v>85</v>
      </c>
      <c r="K42" s="172"/>
      <c r="L42" s="44"/>
      <c r="M42" s="40"/>
      <c r="N42" s="40"/>
      <c r="O42" s="113"/>
      <c r="P42" s="40"/>
      <c r="Q42" s="40"/>
      <c r="R42" s="39"/>
      <c r="S42" s="39"/>
      <c r="T42" s="39"/>
    </row>
    <row r="43" spans="1:20" ht="10.5" customHeight="1">
      <c r="A43" s="186"/>
      <c r="B43" s="188"/>
      <c r="C43" s="188"/>
      <c r="D43" s="204"/>
      <c r="E43" s="204"/>
      <c r="F43" s="204"/>
      <c r="G43" s="111"/>
      <c r="H43" s="198"/>
      <c r="I43" s="174"/>
      <c r="J43" s="44"/>
      <c r="K43" s="113"/>
      <c r="L43" s="44"/>
      <c r="M43" s="40"/>
      <c r="N43" s="40"/>
      <c r="O43" s="113"/>
      <c r="P43" s="40"/>
      <c r="Q43" s="40"/>
      <c r="R43" s="39"/>
      <c r="S43" s="39"/>
      <c r="T43" s="39"/>
    </row>
    <row r="44" spans="1:20" ht="10.5" customHeight="1">
      <c r="A44" s="186">
        <v>20</v>
      </c>
      <c r="B44" s="188" t="str">
        <f>IF(A44="","",VLOOKUP(A44,ﾃﾞｰﾀ!$S$5:$V$36,2,FALSE))</f>
        <v>小石</v>
      </c>
      <c r="C44" s="188" t="str">
        <f>IF(A44="","",VLOOKUP(A44,ﾃﾞｰﾀ!$S$5:$V$36,3,FALSE))</f>
        <v>妃呂子</v>
      </c>
      <c r="D44" s="204" t="str">
        <f>IF(A44="","",VLOOKUP(A44,ﾃﾞｰﾀ!$S$5:$V$36,4,FALSE))</f>
        <v>(熊・RKKﾙｰﾃﾞﾝｽTC)</v>
      </c>
      <c r="E44" s="204"/>
      <c r="F44" s="204"/>
      <c r="G44" s="112"/>
      <c r="H44" s="197">
        <v>82</v>
      </c>
      <c r="I44" s="197"/>
      <c r="J44" s="44"/>
      <c r="K44" s="113"/>
      <c r="L44" s="175">
        <v>17</v>
      </c>
      <c r="M44" s="197" t="str">
        <f>IF(L44="","",VLOOKUP(L44,ﾃﾞｰﾀ!$S$5:$V$36,2,FALSE))</f>
        <v>松永</v>
      </c>
      <c r="N44" s="40"/>
      <c r="O44" s="113"/>
      <c r="P44" s="40"/>
      <c r="Q44" s="40"/>
      <c r="R44" s="39"/>
      <c r="S44" s="39"/>
      <c r="T44" s="39"/>
    </row>
    <row r="45" spans="1:20" ht="10.5" customHeight="1">
      <c r="A45" s="186"/>
      <c r="B45" s="188"/>
      <c r="C45" s="188"/>
      <c r="D45" s="204"/>
      <c r="E45" s="204"/>
      <c r="F45" s="204"/>
      <c r="G45" s="39"/>
      <c r="H45" s="40"/>
      <c r="I45" s="40"/>
      <c r="J45" s="44"/>
      <c r="K45" s="113"/>
      <c r="L45" s="176"/>
      <c r="M45" s="198"/>
      <c r="N45" s="40"/>
      <c r="O45" s="113"/>
      <c r="P45" s="40"/>
      <c r="Q45" s="40"/>
      <c r="R45" s="39"/>
      <c r="S45" s="39"/>
      <c r="T45" s="39"/>
    </row>
    <row r="46" spans="1:20" ht="10.5" customHeight="1">
      <c r="A46" s="186">
        <v>21</v>
      </c>
      <c r="B46" s="188" t="str">
        <f>IF(A46="","",VLOOKUP(A46,ﾃﾞｰﾀ!$S$5:$V$36,2,FALSE))</f>
        <v>田崎</v>
      </c>
      <c r="C46" s="188" t="str">
        <f>IF(A46="","",VLOOKUP(A46,ﾃﾞｰﾀ!$S$5:$V$36,3,FALSE))</f>
        <v>莉那</v>
      </c>
      <c r="D46" s="204" t="str">
        <f>IF(A46="","",VLOOKUP(A46,ﾃﾞｰﾀ!$S$5:$V$36,4,FALSE))</f>
        <v>(熊・八代LTC）</v>
      </c>
      <c r="E46" s="204"/>
      <c r="F46" s="204"/>
      <c r="G46" s="110"/>
      <c r="H46" s="197">
        <v>21</v>
      </c>
      <c r="I46" s="197" t="str">
        <f>IF(H46="","",VLOOKUP(H46,ﾃﾞｰﾀ!$S$5:$V$36,2,FALSE))</f>
        <v>田崎</v>
      </c>
      <c r="J46" s="44"/>
      <c r="K46" s="113"/>
      <c r="L46" s="190">
        <v>83</v>
      </c>
      <c r="M46" s="172"/>
      <c r="N46" s="40"/>
      <c r="O46" s="113"/>
      <c r="P46" s="40"/>
      <c r="Q46" s="40"/>
      <c r="R46" s="39"/>
      <c r="S46" s="39"/>
      <c r="T46" s="39"/>
    </row>
    <row r="47" spans="1:20" ht="10.5" customHeight="1">
      <c r="A47" s="186"/>
      <c r="B47" s="188"/>
      <c r="C47" s="188"/>
      <c r="D47" s="204"/>
      <c r="E47" s="204"/>
      <c r="F47" s="204"/>
      <c r="G47" s="111"/>
      <c r="H47" s="198"/>
      <c r="I47" s="198"/>
      <c r="J47" s="44"/>
      <c r="K47" s="113"/>
      <c r="L47" s="44"/>
      <c r="M47" s="113"/>
      <c r="N47" s="40"/>
      <c r="O47" s="113"/>
      <c r="P47" s="40"/>
      <c r="Q47" s="40"/>
      <c r="R47" s="39"/>
      <c r="S47" s="39"/>
      <c r="T47" s="39"/>
    </row>
    <row r="48" spans="1:20" ht="10.5" customHeight="1">
      <c r="A48" s="186">
        <v>22</v>
      </c>
      <c r="B48" s="188" t="str">
        <f>IF(A48="","",VLOOKUP(A48,ﾃﾞｰﾀ!$S$5:$V$36,2,FALSE))</f>
        <v>山下</v>
      </c>
      <c r="C48" s="188" t="str">
        <f>IF(A48="","",VLOOKUP(A48,ﾃﾞｰﾀ!$S$5:$V$36,3,FALSE))</f>
        <v>真輝</v>
      </c>
      <c r="D48" s="204" t="str">
        <f>IF(A48="","",VLOOKUP(A48,ﾃﾞｰﾀ!$S$5:$V$36,4,FALSE))</f>
        <v>(福･筑紫野LTC)</v>
      </c>
      <c r="E48" s="204"/>
      <c r="F48" s="204"/>
      <c r="G48" s="112"/>
      <c r="H48" s="190">
        <v>84</v>
      </c>
      <c r="I48" s="172"/>
      <c r="J48" s="175">
        <v>24</v>
      </c>
      <c r="K48" s="173" t="str">
        <f>IF(J48="","",VLOOKUP(J48,ﾃﾞｰﾀ!$S$5:$V$36,2,FALSE))</f>
        <v>寺園</v>
      </c>
      <c r="L48" s="44"/>
      <c r="M48" s="113"/>
      <c r="N48" s="40"/>
      <c r="O48" s="113"/>
      <c r="P48" s="40"/>
      <c r="Q48" s="40"/>
      <c r="R48" s="39"/>
      <c r="S48" s="39"/>
      <c r="T48" s="39"/>
    </row>
    <row r="49" spans="1:20" ht="10.5" customHeight="1">
      <c r="A49" s="186"/>
      <c r="B49" s="188"/>
      <c r="C49" s="188"/>
      <c r="D49" s="204"/>
      <c r="E49" s="204"/>
      <c r="F49" s="204"/>
      <c r="G49" s="39"/>
      <c r="H49" s="44"/>
      <c r="I49" s="113"/>
      <c r="J49" s="176"/>
      <c r="K49" s="174"/>
      <c r="L49" s="44"/>
      <c r="M49" s="113"/>
      <c r="N49" s="40"/>
      <c r="O49" s="113"/>
      <c r="P49" s="40"/>
      <c r="Q49" s="40"/>
      <c r="R49" s="39"/>
      <c r="S49" s="39"/>
      <c r="T49" s="39"/>
    </row>
    <row r="50" spans="1:20" ht="10.5" customHeight="1">
      <c r="A50" s="186">
        <v>23</v>
      </c>
      <c r="B50" s="188" t="str">
        <f>IF(A50="","",VLOOKUP(A50,ﾃﾞｰﾀ!$S$5:$V$36,2,FALSE))</f>
        <v>岩崎</v>
      </c>
      <c r="C50" s="188" t="str">
        <f>IF(A50="","",VLOOKUP(A50,ﾃﾞｰﾀ!$S$5:$V$36,3,FALSE))</f>
        <v>真美</v>
      </c>
      <c r="D50" s="204" t="str">
        <f>IF(A50="","",VLOOKUP(A50,ﾃﾞｰﾀ!$S$5:$V$36,4,FALSE))</f>
        <v>(長･ﾙﾈｻﾝｽ佐世保)</v>
      </c>
      <c r="E50" s="204"/>
      <c r="F50" s="204"/>
      <c r="G50" s="110"/>
      <c r="H50" s="197">
        <v>24</v>
      </c>
      <c r="I50" s="173" t="str">
        <f>IF(H50="","",VLOOKUP(H50,ﾃﾞｰﾀ!$S$5:$V$36,2,FALSE))</f>
        <v>寺園</v>
      </c>
      <c r="J50" s="197">
        <v>85</v>
      </c>
      <c r="K50" s="177"/>
      <c r="L50" s="44"/>
      <c r="M50" s="113"/>
      <c r="N50" s="40"/>
      <c r="O50" s="113"/>
      <c r="P50" s="40"/>
      <c r="Q50" s="40"/>
      <c r="R50" s="39"/>
      <c r="S50" s="39"/>
      <c r="T50" s="39"/>
    </row>
    <row r="51" spans="1:20" ht="10.5" customHeight="1">
      <c r="A51" s="186"/>
      <c r="B51" s="188"/>
      <c r="C51" s="188"/>
      <c r="D51" s="204"/>
      <c r="E51" s="204"/>
      <c r="F51" s="204"/>
      <c r="G51" s="111"/>
      <c r="H51" s="198"/>
      <c r="I51" s="174"/>
      <c r="J51" s="40"/>
      <c r="K51" s="40"/>
      <c r="L51" s="44"/>
      <c r="M51" s="113"/>
      <c r="N51" s="40"/>
      <c r="O51" s="113"/>
      <c r="P51" s="40"/>
      <c r="Q51" s="40"/>
      <c r="R51" s="39"/>
      <c r="S51" s="39"/>
      <c r="T51" s="39"/>
    </row>
    <row r="52" spans="1:20" ht="10.5" customHeight="1">
      <c r="A52" s="186">
        <v>24</v>
      </c>
      <c r="B52" s="188" t="str">
        <f>IF(A52="","",VLOOKUP(A52,ﾃﾞｰﾀ!$S$5:$V$36,2,FALSE))</f>
        <v>寺園</v>
      </c>
      <c r="C52" s="188" t="str">
        <f>IF(A52="","",VLOOKUP(A52,ﾃﾞｰﾀ!$S$5:$V$36,3,FALSE))</f>
        <v>さくら</v>
      </c>
      <c r="D52" s="204" t="str">
        <f>IF(A52="","",VLOOKUP(A52,ﾃﾞｰﾀ!$S$5:$V$36,4,FALSE))</f>
        <v>(福･筑紫野LTC)</v>
      </c>
      <c r="E52" s="204"/>
      <c r="F52" s="204"/>
      <c r="G52" s="112"/>
      <c r="H52" s="189">
        <v>81</v>
      </c>
      <c r="I52" s="208"/>
      <c r="J52" s="40"/>
      <c r="K52" s="40"/>
      <c r="L52" s="44"/>
      <c r="M52" s="113"/>
      <c r="N52" s="175">
        <v>25</v>
      </c>
      <c r="O52" s="173" t="str">
        <f>IF(N52="","",VLOOKUP(N52,ﾃﾞｰﾀ!$S$5:$V$36,2,FALSE))</f>
        <v>谷口</v>
      </c>
      <c r="P52" s="40"/>
      <c r="Q52" s="40"/>
      <c r="R52" s="39"/>
      <c r="S52" s="39"/>
      <c r="T52" s="39"/>
    </row>
    <row r="53" spans="1:20" ht="10.5" customHeight="1">
      <c r="A53" s="186"/>
      <c r="B53" s="188"/>
      <c r="C53" s="188"/>
      <c r="D53" s="204"/>
      <c r="E53" s="204"/>
      <c r="F53" s="204"/>
      <c r="G53" s="39"/>
      <c r="H53" s="40"/>
      <c r="I53" s="40"/>
      <c r="J53" s="40"/>
      <c r="K53" s="40"/>
      <c r="L53" s="44"/>
      <c r="M53" s="113"/>
      <c r="N53" s="176"/>
      <c r="O53" s="174"/>
      <c r="P53" s="40"/>
      <c r="Q53" s="40"/>
      <c r="R53" s="39"/>
      <c r="S53" s="39"/>
      <c r="T53" s="39"/>
    </row>
    <row r="54" spans="1:20" ht="10.5" customHeight="1">
      <c r="A54" s="186">
        <v>25</v>
      </c>
      <c r="B54" s="188" t="str">
        <f>IF(A54="","",VLOOKUP(A54,ﾃﾞｰﾀ!$S$5:$V$36,2,FALSE))</f>
        <v>谷口</v>
      </c>
      <c r="C54" s="188" t="str">
        <f>IF(A54="","",VLOOKUP(A54,ﾃﾞｰﾀ!$S$5:$V$36,3,FALSE))</f>
        <v>遥</v>
      </c>
      <c r="D54" s="204" t="str">
        <f>IF(A54="","",VLOOKUP(A54,ﾃﾞｰﾀ!$S$5:$V$36,4,FALSE))</f>
        <v>(福・TiBi はるか）</v>
      </c>
      <c r="E54" s="204"/>
      <c r="F54" s="204"/>
      <c r="G54" s="110"/>
      <c r="H54" s="197">
        <v>25</v>
      </c>
      <c r="I54" s="197" t="str">
        <f>IF(H54="","",VLOOKUP(H54,ﾃﾞｰﾀ!$S$5:$V$36,2,FALSE))</f>
        <v>谷口</v>
      </c>
      <c r="J54" s="40"/>
      <c r="K54" s="40"/>
      <c r="L54" s="40"/>
      <c r="M54" s="113"/>
      <c r="N54" s="189" t="s">
        <v>895</v>
      </c>
      <c r="O54" s="190"/>
      <c r="P54" s="44"/>
      <c r="Q54" s="40"/>
      <c r="R54" s="39"/>
      <c r="S54" s="39"/>
      <c r="T54" s="39"/>
    </row>
    <row r="55" spans="1:20" ht="10.5" customHeight="1">
      <c r="A55" s="186"/>
      <c r="B55" s="188"/>
      <c r="C55" s="188"/>
      <c r="D55" s="204"/>
      <c r="E55" s="204"/>
      <c r="F55" s="204"/>
      <c r="G55" s="111"/>
      <c r="H55" s="198"/>
      <c r="I55" s="198"/>
      <c r="J55" s="40"/>
      <c r="K55" s="40"/>
      <c r="L55" s="40"/>
      <c r="M55" s="113"/>
      <c r="N55" s="40"/>
      <c r="O55" s="44"/>
      <c r="P55" s="44"/>
      <c r="Q55" s="40"/>
      <c r="R55" s="39"/>
      <c r="S55" s="39"/>
      <c r="T55" s="39"/>
    </row>
    <row r="56" spans="1:20" ht="10.5" customHeight="1">
      <c r="A56" s="186">
        <v>26</v>
      </c>
      <c r="B56" s="188" t="str">
        <f>IF(A56="","",VLOOKUP(A56,ﾃﾞｰﾀ!$S$5:$V$36,2,FALSE))</f>
        <v>松尾</v>
      </c>
      <c r="C56" s="188" t="str">
        <f>IF(A56="","",VLOOKUP(A56,ﾃﾞｰﾀ!$S$5:$V$36,3,FALSE))</f>
        <v>楓</v>
      </c>
      <c r="D56" s="204" t="str">
        <f>IF(A56="","",VLOOKUP(A56,ﾃﾞｰﾀ!$S$5:$V$36,4,FALSE))</f>
        <v>(佐・ＩＤＳ）</v>
      </c>
      <c r="E56" s="204"/>
      <c r="F56" s="204"/>
      <c r="G56" s="112"/>
      <c r="H56" s="190">
        <v>97</v>
      </c>
      <c r="I56" s="172"/>
      <c r="J56" s="175">
        <v>25</v>
      </c>
      <c r="K56" s="197" t="str">
        <f>IF(J56="","",VLOOKUP(J56,ﾃﾞｰﾀ!$S$5:$V$36,2,FALSE))</f>
        <v>谷口</v>
      </c>
      <c r="L56" s="40"/>
      <c r="M56" s="113"/>
      <c r="N56" s="40"/>
      <c r="O56" s="44"/>
      <c r="P56" s="44"/>
      <c r="Q56" s="40"/>
      <c r="R56" s="39"/>
      <c r="S56" s="39"/>
      <c r="T56" s="39"/>
    </row>
    <row r="57" spans="1:20" ht="10.5" customHeight="1">
      <c r="A57" s="186"/>
      <c r="B57" s="188"/>
      <c r="C57" s="188"/>
      <c r="D57" s="204"/>
      <c r="E57" s="204"/>
      <c r="F57" s="204"/>
      <c r="G57" s="39"/>
      <c r="H57" s="44"/>
      <c r="I57" s="113"/>
      <c r="J57" s="176"/>
      <c r="K57" s="198"/>
      <c r="L57" s="40"/>
      <c r="M57" s="113"/>
      <c r="N57" s="40"/>
      <c r="O57" s="44"/>
      <c r="P57" s="44"/>
      <c r="Q57" s="40"/>
      <c r="R57" s="39"/>
      <c r="S57" s="39"/>
      <c r="T57" s="39"/>
    </row>
    <row r="58" spans="1:20" ht="10.5" customHeight="1">
      <c r="A58" s="186">
        <v>27</v>
      </c>
      <c r="B58" s="188" t="str">
        <f>IF(A58="","",VLOOKUP(A58,ﾃﾞｰﾀ!$S$5:$V$36,2,FALSE))</f>
        <v>玉城</v>
      </c>
      <c r="C58" s="188" t="str">
        <f>IF(A58="","",VLOOKUP(A58,ﾃﾞｰﾀ!$S$5:$V$36,3,FALSE))</f>
        <v>さくら</v>
      </c>
      <c r="D58" s="204" t="str">
        <f>IF(A58="","",VLOOKUP(A58,ﾃﾞｰﾀ!$S$5:$V$36,4,FALSE))</f>
        <v>(沖･沖縄TTC)</v>
      </c>
      <c r="E58" s="204"/>
      <c r="F58" s="204"/>
      <c r="G58" s="110"/>
      <c r="H58" s="197">
        <v>28</v>
      </c>
      <c r="I58" s="173" t="str">
        <f>IF(H58="","",VLOOKUP(H58,ﾃﾞｰﾀ!$S$5:$V$36,2,FALSE))</f>
        <v>高木</v>
      </c>
      <c r="J58" s="190">
        <v>83</v>
      </c>
      <c r="K58" s="172"/>
      <c r="L58" s="44"/>
      <c r="M58" s="113"/>
      <c r="N58" s="40"/>
      <c r="O58" s="44"/>
      <c r="P58" s="44"/>
      <c r="Q58" s="40"/>
      <c r="R58" s="39"/>
      <c r="S58" s="39"/>
      <c r="T58" s="39"/>
    </row>
    <row r="59" spans="1:20" ht="10.5" customHeight="1">
      <c r="A59" s="186"/>
      <c r="B59" s="188"/>
      <c r="C59" s="188"/>
      <c r="D59" s="204"/>
      <c r="E59" s="204"/>
      <c r="F59" s="204"/>
      <c r="G59" s="111"/>
      <c r="H59" s="198"/>
      <c r="I59" s="174"/>
      <c r="J59" s="44"/>
      <c r="K59" s="113"/>
      <c r="L59" s="44"/>
      <c r="M59" s="113"/>
      <c r="N59" s="40"/>
      <c r="O59" s="44"/>
      <c r="P59" s="44"/>
      <c r="Q59" s="40"/>
      <c r="R59" s="39"/>
      <c r="S59" s="39"/>
      <c r="T59" s="39"/>
    </row>
    <row r="60" spans="1:20" ht="10.5" customHeight="1">
      <c r="A60" s="186">
        <v>28</v>
      </c>
      <c r="B60" s="188" t="str">
        <f>IF(A60="","",VLOOKUP(A60,ﾃﾞｰﾀ!$S$5:$V$36,2,FALSE))</f>
        <v>高木</v>
      </c>
      <c r="C60" s="188" t="str">
        <f>IF(A60="","",VLOOKUP(A60,ﾃﾞｰﾀ!$S$5:$V$36,3,FALSE))</f>
        <v>朝香</v>
      </c>
      <c r="D60" s="204" t="str">
        <f>IF(A60="","",VLOOKUP(A60,ﾃﾞｰﾀ!$S$5:$V$36,4,FALSE))</f>
        <v>(熊・RKKﾙｰﾃﾞﾝｽTC)</v>
      </c>
      <c r="E60" s="204"/>
      <c r="F60" s="204"/>
      <c r="G60" s="112"/>
      <c r="H60" s="197">
        <v>82</v>
      </c>
      <c r="I60" s="197"/>
      <c r="J60" s="44"/>
      <c r="K60" s="113"/>
      <c r="L60" s="175">
        <v>25</v>
      </c>
      <c r="M60" s="173" t="str">
        <f>IF(L60="","",VLOOKUP(L60,ﾃﾞｰﾀ!$S$5:$V$36,2,FALSE))</f>
        <v>谷口</v>
      </c>
      <c r="N60" s="40"/>
      <c r="O60" s="44"/>
      <c r="P60" s="44"/>
      <c r="Q60" s="40"/>
      <c r="R60" s="39"/>
      <c r="S60" s="39"/>
      <c r="T60" s="39"/>
    </row>
    <row r="61" spans="1:20" ht="10.5" customHeight="1">
      <c r="A61" s="186"/>
      <c r="B61" s="188"/>
      <c r="C61" s="188"/>
      <c r="D61" s="204"/>
      <c r="E61" s="204"/>
      <c r="F61" s="204"/>
      <c r="G61" s="39"/>
      <c r="H61" s="40"/>
      <c r="I61" s="40"/>
      <c r="J61" s="44"/>
      <c r="K61" s="113"/>
      <c r="L61" s="176"/>
      <c r="M61" s="174"/>
      <c r="N61" s="40"/>
      <c r="O61" s="44"/>
      <c r="P61" s="44"/>
      <c r="Q61" s="40"/>
      <c r="R61" s="39"/>
      <c r="S61" s="39"/>
      <c r="T61" s="39"/>
    </row>
    <row r="62" spans="1:20" ht="10.5" customHeight="1">
      <c r="A62" s="186">
        <v>29</v>
      </c>
      <c r="B62" s="188" t="str">
        <f>IF(A62="","",VLOOKUP(A62,ﾃﾞｰﾀ!$S$5:$V$36,2,FALSE))</f>
        <v>松元</v>
      </c>
      <c r="C62" s="188" t="str">
        <f>IF(A62="","",VLOOKUP(A62,ﾃﾞｰﾀ!$S$5:$V$36,3,FALSE))</f>
        <v>彩良</v>
      </c>
      <c r="D62" s="204" t="str">
        <f>IF(A62="","",VLOOKUP(A62,ﾃﾞｰﾀ!$S$5:$V$36,4,FALSE))</f>
        <v>(鹿・ＴＳＳ　Ｊｒ）</v>
      </c>
      <c r="E62" s="204"/>
      <c r="F62" s="204"/>
      <c r="G62" s="110"/>
      <c r="H62" s="197">
        <v>29</v>
      </c>
      <c r="I62" s="197" t="str">
        <f>IF(H62="","",VLOOKUP(H62,ﾃﾞｰﾀ!$S$5:$V$36,2,FALSE))</f>
        <v>松元</v>
      </c>
      <c r="J62" s="44"/>
      <c r="K62" s="113"/>
      <c r="L62" s="190" t="s">
        <v>894</v>
      </c>
      <c r="M62" s="208"/>
      <c r="N62" s="44"/>
      <c r="O62" s="44"/>
      <c r="P62" s="44"/>
      <c r="Q62" s="40"/>
      <c r="R62" s="39"/>
      <c r="S62" s="39"/>
      <c r="T62" s="39"/>
    </row>
    <row r="63" spans="1:20" ht="10.5" customHeight="1">
      <c r="A63" s="186"/>
      <c r="B63" s="188"/>
      <c r="C63" s="188"/>
      <c r="D63" s="204"/>
      <c r="E63" s="204"/>
      <c r="F63" s="204"/>
      <c r="G63" s="111"/>
      <c r="H63" s="198"/>
      <c r="I63" s="198"/>
      <c r="J63" s="44"/>
      <c r="K63" s="113"/>
      <c r="L63" s="44"/>
      <c r="M63" s="44"/>
      <c r="N63" s="44"/>
      <c r="O63" s="44"/>
      <c r="P63" s="44"/>
      <c r="Q63" s="40"/>
      <c r="R63" s="39"/>
      <c r="S63" s="39"/>
      <c r="T63" s="39"/>
    </row>
    <row r="64" spans="1:20" ht="10.5" customHeight="1">
      <c r="A64" s="186">
        <v>30</v>
      </c>
      <c r="B64" s="188" t="str">
        <f>IF(A64="","",VLOOKUP(A64,ﾃﾞｰﾀ!$S$5:$V$36,2,FALSE))</f>
        <v>内原</v>
      </c>
      <c r="C64" s="188" t="str">
        <f>IF(A64="","",VLOOKUP(A64,ﾃﾞｰﾀ!$S$5:$V$36,3,FALSE))</f>
        <v>美幸</v>
      </c>
      <c r="D64" s="204" t="str">
        <f>IF(A64="","",VLOOKUP(A64,ﾃﾞｰﾀ!$S$5:$V$36,4,FALSE))</f>
        <v>(沖・ﾘﾄﾙﾘﾊﾞｰ風T)</v>
      </c>
      <c r="E64" s="204"/>
      <c r="F64" s="204"/>
      <c r="G64" s="112"/>
      <c r="H64" s="190">
        <v>83</v>
      </c>
      <c r="I64" s="172"/>
      <c r="J64" s="175">
        <v>32</v>
      </c>
      <c r="K64" s="173" t="str">
        <f>IF(J64="","",VLOOKUP(J64,ﾃﾞｰﾀ!$S$5:$V$36,2,FALSE))</f>
        <v>円本</v>
      </c>
      <c r="L64" s="44"/>
      <c r="M64" s="44"/>
      <c r="N64" s="44"/>
      <c r="O64" s="44"/>
      <c r="P64" s="44"/>
      <c r="Q64" s="40"/>
      <c r="R64" s="39"/>
      <c r="S64" s="39"/>
      <c r="T64" s="39"/>
    </row>
    <row r="65" spans="1:20" ht="10.5" customHeight="1">
      <c r="A65" s="186"/>
      <c r="B65" s="188"/>
      <c r="C65" s="188"/>
      <c r="D65" s="204"/>
      <c r="E65" s="204"/>
      <c r="F65" s="204"/>
      <c r="G65" s="39"/>
      <c r="H65" s="44"/>
      <c r="I65" s="113"/>
      <c r="J65" s="176"/>
      <c r="K65" s="174"/>
      <c r="L65" s="44"/>
      <c r="M65" s="44"/>
      <c r="N65" s="44"/>
      <c r="O65" s="44"/>
      <c r="P65" s="44"/>
      <c r="Q65" s="40"/>
      <c r="R65" s="39"/>
      <c r="S65" s="39"/>
      <c r="T65" s="39"/>
    </row>
    <row r="66" spans="1:20" ht="10.5" customHeight="1">
      <c r="A66" s="186">
        <v>31</v>
      </c>
      <c r="B66" s="188" t="str">
        <f>IF(A66="","",VLOOKUP(A66,ﾃﾞｰﾀ!$S$5:$V$36,2,FALSE))</f>
        <v>内田</v>
      </c>
      <c r="C66" s="188" t="str">
        <f>IF(A66="","",VLOOKUP(A66,ﾃﾞｰﾀ!$S$5:$V$36,3,FALSE))</f>
        <v>晴子</v>
      </c>
      <c r="D66" s="204" t="str">
        <f>IF(A66="","",VLOOKUP(A66,ﾃﾞｰﾀ!$S$5:$V$36,4,FALSE))</f>
        <v>(熊･長嶺TC)</v>
      </c>
      <c r="E66" s="204"/>
      <c r="F66" s="204"/>
      <c r="G66" s="110"/>
      <c r="H66" s="197">
        <v>32</v>
      </c>
      <c r="I66" s="173" t="str">
        <f>IF(H66="","",VLOOKUP(H66,ﾃﾞｰﾀ!$S$5:$V$36,2,FALSE))</f>
        <v>円本</v>
      </c>
      <c r="J66" s="197">
        <v>85</v>
      </c>
      <c r="K66" s="177"/>
      <c r="L66" s="44"/>
      <c r="M66" s="44"/>
      <c r="N66" s="44"/>
      <c r="O66" s="44"/>
      <c r="P66" s="44"/>
      <c r="Q66" s="40"/>
      <c r="R66" s="39"/>
      <c r="S66" s="39"/>
      <c r="T66" s="39"/>
    </row>
    <row r="67" spans="1:20" ht="10.5" customHeight="1">
      <c r="A67" s="186"/>
      <c r="B67" s="188"/>
      <c r="C67" s="188"/>
      <c r="D67" s="204"/>
      <c r="E67" s="204"/>
      <c r="F67" s="204"/>
      <c r="G67" s="111"/>
      <c r="H67" s="198"/>
      <c r="I67" s="174"/>
      <c r="J67" s="40"/>
      <c r="K67" s="40"/>
      <c r="L67" s="44"/>
      <c r="M67" s="44"/>
      <c r="N67" s="44"/>
      <c r="O67" s="44"/>
      <c r="P67" s="44"/>
      <c r="Q67" s="40"/>
      <c r="R67" s="39"/>
      <c r="S67" s="39"/>
      <c r="T67" s="39"/>
    </row>
    <row r="68" spans="1:20" ht="10.5" customHeight="1">
      <c r="A68" s="186">
        <v>32</v>
      </c>
      <c r="B68" s="188" t="str">
        <f>IF(A68="","",VLOOKUP(A68,ﾃﾞｰﾀ!$S$5:$V$36,2,FALSE))</f>
        <v>円本</v>
      </c>
      <c r="C68" s="188" t="str">
        <f>IF(A68="","",VLOOKUP(A68,ﾃﾞｰﾀ!$S$5:$V$36,3,FALSE))</f>
        <v>彩也香</v>
      </c>
      <c r="D68" s="204" t="str">
        <f>IF(A68="","",VLOOKUP(A68,ﾃﾞｰﾀ!$S$5:$V$36,4,FALSE))</f>
        <v>(大・大分Jr）</v>
      </c>
      <c r="E68" s="204"/>
      <c r="F68" s="204"/>
      <c r="G68" s="112"/>
      <c r="H68" s="189">
        <v>84</v>
      </c>
      <c r="I68" s="208"/>
      <c r="J68" s="40"/>
      <c r="K68" s="40"/>
      <c r="L68" s="44"/>
      <c r="M68" s="44"/>
      <c r="N68" s="197"/>
      <c r="O68" s="197"/>
      <c r="P68" s="44"/>
      <c r="Q68" s="40"/>
      <c r="R68" s="39"/>
      <c r="S68" s="39"/>
      <c r="T68" s="39"/>
    </row>
    <row r="69" spans="1:20" ht="10.5" customHeight="1">
      <c r="A69" s="186"/>
      <c r="B69" s="188"/>
      <c r="C69" s="188"/>
      <c r="D69" s="204"/>
      <c r="E69" s="204"/>
      <c r="F69" s="204"/>
      <c r="G69" s="39"/>
      <c r="H69" s="40"/>
      <c r="I69" s="40"/>
      <c r="J69" s="40"/>
      <c r="K69" s="40"/>
      <c r="L69" s="44"/>
      <c r="M69" s="44"/>
      <c r="N69" s="197"/>
      <c r="O69" s="197"/>
      <c r="P69" s="44"/>
      <c r="Q69" s="40"/>
      <c r="R69" s="39"/>
      <c r="S69" s="39"/>
      <c r="T69" s="39"/>
    </row>
    <row r="70" spans="1:20" ht="10.5" customHeight="1">
      <c r="A70" s="134"/>
      <c r="B70" s="135"/>
      <c r="C70" s="135"/>
      <c r="D70" s="75"/>
      <c r="E70" s="137"/>
      <c r="F70" s="137"/>
      <c r="G70" s="39"/>
      <c r="H70" s="40"/>
      <c r="I70" s="40"/>
      <c r="J70" s="40"/>
      <c r="K70" s="40"/>
      <c r="L70" s="44"/>
      <c r="M70" s="44"/>
      <c r="N70" s="47"/>
      <c r="O70" s="47"/>
      <c r="P70" s="44"/>
      <c r="Q70" s="40"/>
      <c r="R70" s="39"/>
      <c r="S70" s="39"/>
      <c r="T70" s="39"/>
    </row>
    <row r="71" spans="1:20" ht="10.5" customHeight="1">
      <c r="A71" s="49"/>
      <c r="B71" s="53"/>
      <c r="C71" s="53"/>
      <c r="D71" s="40"/>
      <c r="E71" s="40"/>
      <c r="F71" s="40"/>
      <c r="G71" s="39"/>
      <c r="K71" s="39"/>
      <c r="L71" s="39"/>
      <c r="M71" s="39"/>
      <c r="N71" s="39"/>
      <c r="O71" s="39"/>
      <c r="P71" s="48"/>
      <c r="Q71" s="39"/>
      <c r="R71" s="39"/>
      <c r="S71" s="39"/>
      <c r="T71" s="39"/>
    </row>
    <row r="72" spans="2:20" ht="14.25" customHeight="1">
      <c r="B72" s="83"/>
      <c r="C72" s="83"/>
      <c r="D72" s="83"/>
      <c r="E72" s="83"/>
      <c r="F72" s="43"/>
      <c r="G72" s="83" t="s">
        <v>0</v>
      </c>
      <c r="K72" s="39"/>
      <c r="L72" s="39"/>
      <c r="M72" s="39"/>
      <c r="N72" s="77" t="s">
        <v>12</v>
      </c>
      <c r="O72" s="39"/>
      <c r="P72" s="39"/>
      <c r="Q72" s="39"/>
      <c r="R72" s="39"/>
      <c r="S72" s="39"/>
      <c r="T72" s="39"/>
    </row>
    <row r="73" spans="2:20" s="56" customFormat="1" ht="14.25" customHeight="1">
      <c r="B73" s="44"/>
      <c r="C73" s="84"/>
      <c r="D73" s="49">
        <v>1</v>
      </c>
      <c r="E73" s="56" t="s">
        <v>591</v>
      </c>
      <c r="F73" s="39"/>
      <c r="G73" s="49">
        <v>5</v>
      </c>
      <c r="H73" s="58" t="s">
        <v>597</v>
      </c>
      <c r="I73" s="58"/>
      <c r="J73" s="58"/>
      <c r="K73" s="58"/>
      <c r="L73" s="39"/>
      <c r="M73" s="39"/>
      <c r="N73" s="85">
        <v>1</v>
      </c>
      <c r="O73" s="39" t="s">
        <v>598</v>
      </c>
      <c r="P73" s="39"/>
      <c r="Q73" s="39"/>
      <c r="R73" s="39"/>
      <c r="S73" s="39"/>
      <c r="T73" s="39"/>
    </row>
    <row r="74" spans="2:20" s="56" customFormat="1" ht="14.25" customHeight="1">
      <c r="B74" s="44"/>
      <c r="C74" s="84"/>
      <c r="D74" s="49">
        <v>2</v>
      </c>
      <c r="E74" s="56" t="s">
        <v>593</v>
      </c>
      <c r="F74" s="39"/>
      <c r="G74" s="150">
        <v>6</v>
      </c>
      <c r="H74" s="58"/>
      <c r="I74" s="58"/>
      <c r="J74" s="58"/>
      <c r="K74" s="58"/>
      <c r="L74" s="39"/>
      <c r="M74" s="39"/>
      <c r="N74" s="85">
        <v>2</v>
      </c>
      <c r="O74" s="39" t="s">
        <v>599</v>
      </c>
      <c r="P74" s="39"/>
      <c r="Q74" s="39"/>
      <c r="R74" s="39"/>
      <c r="S74" s="39"/>
      <c r="T74" s="39"/>
    </row>
    <row r="75" spans="2:20" s="56" customFormat="1" ht="14.25" customHeight="1">
      <c r="B75" s="44"/>
      <c r="C75" s="84"/>
      <c r="D75" s="49">
        <v>3</v>
      </c>
      <c r="E75" s="56" t="s">
        <v>594</v>
      </c>
      <c r="F75" s="39"/>
      <c r="G75" s="150">
        <v>7</v>
      </c>
      <c r="H75" s="58"/>
      <c r="I75" s="60"/>
      <c r="J75" s="60"/>
      <c r="K75" s="60"/>
      <c r="L75" s="39"/>
      <c r="M75" s="39"/>
      <c r="N75" s="39">
        <v>3</v>
      </c>
      <c r="O75" s="39" t="s">
        <v>600</v>
      </c>
      <c r="P75" s="39"/>
      <c r="Q75" s="39"/>
      <c r="R75" s="39"/>
      <c r="S75" s="39"/>
      <c r="T75" s="39"/>
    </row>
    <row r="76" spans="2:20" s="56" customFormat="1" ht="14.25" customHeight="1">
      <c r="B76" s="44"/>
      <c r="C76" s="84"/>
      <c r="D76" s="49">
        <v>4</v>
      </c>
      <c r="E76" s="56" t="s">
        <v>595</v>
      </c>
      <c r="F76" s="39"/>
      <c r="G76" s="150">
        <v>8</v>
      </c>
      <c r="H76" s="60"/>
      <c r="I76" s="60"/>
      <c r="J76" s="60"/>
      <c r="K76" s="60"/>
      <c r="L76" s="39"/>
      <c r="M76" s="39"/>
      <c r="N76" s="39">
        <v>4</v>
      </c>
      <c r="O76" s="39" t="s">
        <v>601</v>
      </c>
      <c r="P76" s="39"/>
      <c r="Q76" s="39"/>
      <c r="R76" s="39"/>
      <c r="S76" s="39"/>
      <c r="T76" s="39"/>
    </row>
    <row r="77" spans="2:20" ht="10.5" customHeight="1">
      <c r="B77" s="53"/>
      <c r="C77" s="53"/>
      <c r="D77" s="40"/>
      <c r="E77" s="40"/>
      <c r="F77" s="40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2:20" ht="10.5" customHeight="1">
      <c r="B78" s="53"/>
      <c r="C78" s="53"/>
      <c r="D78" s="40"/>
      <c r="E78" s="40"/>
      <c r="F78" s="40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2:20" ht="10.5" customHeight="1">
      <c r="B79" s="53"/>
      <c r="C79" s="53"/>
      <c r="D79" s="40"/>
      <c r="E79" s="40"/>
      <c r="F79" s="40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2:20" ht="10.5" customHeight="1">
      <c r="B80" s="53"/>
      <c r="C80" s="53"/>
      <c r="D80" s="40"/>
      <c r="E80" s="40"/>
      <c r="F80" s="40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ht="10.5" customHeight="1">
      <c r="A81" s="49"/>
      <c r="B81" s="53"/>
      <c r="C81" s="53"/>
      <c r="D81" s="40"/>
      <c r="E81" s="40"/>
      <c r="F81" s="40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ht="10.5" customHeight="1">
      <c r="A82" s="49"/>
      <c r="B82" s="53"/>
      <c r="C82" s="53"/>
      <c r="D82" s="40"/>
      <c r="E82" s="40"/>
      <c r="F82" s="40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ht="10.5" customHeight="1">
      <c r="A83" s="49"/>
      <c r="B83" s="53"/>
      <c r="C83" s="53"/>
      <c r="D83" s="40"/>
      <c r="E83" s="40"/>
      <c r="F83" s="40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ht="10.5" customHeight="1">
      <c r="A84" s="49"/>
      <c r="B84" s="53"/>
      <c r="C84" s="53"/>
      <c r="D84" s="40"/>
      <c r="E84" s="40"/>
      <c r="F84" s="40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ht="10.5" customHeight="1">
      <c r="A85" s="49"/>
      <c r="B85" s="53"/>
      <c r="C85" s="53"/>
      <c r="D85" s="40"/>
      <c r="E85" s="40"/>
      <c r="F85" s="40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ht="10.5" customHeight="1">
      <c r="A86" s="49"/>
      <c r="B86" s="53"/>
      <c r="C86" s="53"/>
      <c r="D86" s="40"/>
      <c r="E86" s="40"/>
      <c r="F86" s="40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ht="10.5" customHeight="1">
      <c r="A87" s="49"/>
      <c r="B87" s="53"/>
      <c r="C87" s="53"/>
      <c r="D87" s="40"/>
      <c r="E87" s="40"/>
      <c r="F87" s="40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ht="10.5" customHeight="1">
      <c r="A88" s="49"/>
      <c r="B88" s="53"/>
      <c r="C88" s="53"/>
      <c r="D88" s="40"/>
      <c r="E88" s="40"/>
      <c r="F88" s="40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ht="10.5" customHeight="1">
      <c r="A89" s="49"/>
      <c r="B89" s="53"/>
      <c r="C89" s="53"/>
      <c r="D89" s="40"/>
      <c r="E89" s="40"/>
      <c r="F89" s="40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ht="10.5" customHeight="1">
      <c r="A90" s="49"/>
      <c r="B90" s="53"/>
      <c r="C90" s="53"/>
      <c r="D90" s="40"/>
      <c r="E90" s="40"/>
      <c r="F90" s="40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ht="10.5" customHeight="1">
      <c r="A91" s="49"/>
      <c r="B91" s="53"/>
      <c r="C91" s="53"/>
      <c r="D91" s="40"/>
      <c r="E91" s="40"/>
      <c r="F91" s="40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ht="10.5" customHeight="1">
      <c r="A92" s="49"/>
      <c r="B92" s="53"/>
      <c r="C92" s="53"/>
      <c r="D92" s="40"/>
      <c r="E92" s="40"/>
      <c r="F92" s="40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ht="10.5" customHeight="1">
      <c r="A93" s="49"/>
      <c r="B93" s="53"/>
      <c r="C93" s="53"/>
      <c r="D93" s="40"/>
      <c r="E93" s="40"/>
      <c r="F93" s="40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ht="10.5" customHeight="1">
      <c r="A94" s="49"/>
      <c r="B94" s="53"/>
      <c r="C94" s="53"/>
      <c r="D94" s="40"/>
      <c r="E94" s="40"/>
      <c r="F94" s="40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</sheetData>
  <mergeCells count="227">
    <mergeCell ref="A2:Q2"/>
    <mergeCell ref="D14:F15"/>
    <mergeCell ref="D16:F17"/>
    <mergeCell ref="D18:F19"/>
    <mergeCell ref="C18:C19"/>
    <mergeCell ref="B6:B7"/>
    <mergeCell ref="C6:C7"/>
    <mergeCell ref="D6:F7"/>
    <mergeCell ref="A8:A9"/>
    <mergeCell ref="B8:B9"/>
    <mergeCell ref="D20:F21"/>
    <mergeCell ref="A68:A69"/>
    <mergeCell ref="B68:B69"/>
    <mergeCell ref="C68:C69"/>
    <mergeCell ref="D68:F69"/>
    <mergeCell ref="A66:A67"/>
    <mergeCell ref="B66:B67"/>
    <mergeCell ref="C66:C67"/>
    <mergeCell ref="D66:F67"/>
    <mergeCell ref="A64:A65"/>
    <mergeCell ref="B64:B65"/>
    <mergeCell ref="C64:C65"/>
    <mergeCell ref="D64:F65"/>
    <mergeCell ref="A62:A63"/>
    <mergeCell ref="B62:B63"/>
    <mergeCell ref="C62:C63"/>
    <mergeCell ref="D62:F63"/>
    <mergeCell ref="A60:A61"/>
    <mergeCell ref="B60:B61"/>
    <mergeCell ref="C60:C61"/>
    <mergeCell ref="D60:F61"/>
    <mergeCell ref="A58:A59"/>
    <mergeCell ref="B58:B59"/>
    <mergeCell ref="C58:C59"/>
    <mergeCell ref="D58:F59"/>
    <mergeCell ref="A56:A57"/>
    <mergeCell ref="B56:B57"/>
    <mergeCell ref="C56:C57"/>
    <mergeCell ref="D56:F57"/>
    <mergeCell ref="A54:A55"/>
    <mergeCell ref="B54:B55"/>
    <mergeCell ref="C54:C55"/>
    <mergeCell ref="D54:F55"/>
    <mergeCell ref="A52:A53"/>
    <mergeCell ref="B52:B53"/>
    <mergeCell ref="C52:C53"/>
    <mergeCell ref="D52:F53"/>
    <mergeCell ref="A50:A51"/>
    <mergeCell ref="B50:B51"/>
    <mergeCell ref="C50:C51"/>
    <mergeCell ref="D50:F51"/>
    <mergeCell ref="A48:A49"/>
    <mergeCell ref="B48:B49"/>
    <mergeCell ref="C48:C49"/>
    <mergeCell ref="D48:F49"/>
    <mergeCell ref="A46:A47"/>
    <mergeCell ref="B46:B47"/>
    <mergeCell ref="C46:C47"/>
    <mergeCell ref="D46:F47"/>
    <mergeCell ref="A44:A45"/>
    <mergeCell ref="B44:B45"/>
    <mergeCell ref="C44:C45"/>
    <mergeCell ref="D44:F45"/>
    <mergeCell ref="A42:A43"/>
    <mergeCell ref="B42:B43"/>
    <mergeCell ref="C42:C43"/>
    <mergeCell ref="D42:F43"/>
    <mergeCell ref="A40:A41"/>
    <mergeCell ref="B40:B41"/>
    <mergeCell ref="C40:C41"/>
    <mergeCell ref="D40:F41"/>
    <mergeCell ref="A38:A39"/>
    <mergeCell ref="B38:B39"/>
    <mergeCell ref="C38:C39"/>
    <mergeCell ref="D38:F39"/>
    <mergeCell ref="A36:A37"/>
    <mergeCell ref="B36:B37"/>
    <mergeCell ref="C36:C37"/>
    <mergeCell ref="D36:F37"/>
    <mergeCell ref="A34:A35"/>
    <mergeCell ref="B34:B35"/>
    <mergeCell ref="C34:C35"/>
    <mergeCell ref="D34:F35"/>
    <mergeCell ref="A32:A33"/>
    <mergeCell ref="B32:B33"/>
    <mergeCell ref="C32:C33"/>
    <mergeCell ref="D32:F33"/>
    <mergeCell ref="A30:A31"/>
    <mergeCell ref="B30:B31"/>
    <mergeCell ref="C30:C31"/>
    <mergeCell ref="D30:F31"/>
    <mergeCell ref="A28:A29"/>
    <mergeCell ref="B28:B29"/>
    <mergeCell ref="C28:C29"/>
    <mergeCell ref="D28:F29"/>
    <mergeCell ref="A26:A27"/>
    <mergeCell ref="B26:B27"/>
    <mergeCell ref="C26:C27"/>
    <mergeCell ref="D26:F27"/>
    <mergeCell ref="A24:A25"/>
    <mergeCell ref="B24:B25"/>
    <mergeCell ref="C24:C25"/>
    <mergeCell ref="D24:F25"/>
    <mergeCell ref="A22:A23"/>
    <mergeCell ref="B22:B23"/>
    <mergeCell ref="C22:C23"/>
    <mergeCell ref="D22:F23"/>
    <mergeCell ref="A20:A21"/>
    <mergeCell ref="B20:B21"/>
    <mergeCell ref="C20:C21"/>
    <mergeCell ref="A1:Q1"/>
    <mergeCell ref="A18:A19"/>
    <mergeCell ref="B18:B19"/>
    <mergeCell ref="H14:H15"/>
    <mergeCell ref="I14:I15"/>
    <mergeCell ref="H20:I20"/>
    <mergeCell ref="A6:A7"/>
    <mergeCell ref="L46:M46"/>
    <mergeCell ref="P38:Q38"/>
    <mergeCell ref="H48:I48"/>
    <mergeCell ref="M44:M45"/>
    <mergeCell ref="H46:H47"/>
    <mergeCell ref="I46:I47"/>
    <mergeCell ref="H44:I44"/>
    <mergeCell ref="H42:H43"/>
    <mergeCell ref="I42:I43"/>
    <mergeCell ref="J48:J49"/>
    <mergeCell ref="O3:Q3"/>
    <mergeCell ref="H12:I12"/>
    <mergeCell ref="L44:L45"/>
    <mergeCell ref="J40:J41"/>
    <mergeCell ref="K40:K41"/>
    <mergeCell ref="J34:K34"/>
    <mergeCell ref="J42:K42"/>
    <mergeCell ref="H36:I36"/>
    <mergeCell ref="H40:I40"/>
    <mergeCell ref="H34:H35"/>
    <mergeCell ref="I34:I35"/>
    <mergeCell ref="H38:H39"/>
    <mergeCell ref="I38:I39"/>
    <mergeCell ref="I26:I27"/>
    <mergeCell ref="H28:I28"/>
    <mergeCell ref="H26:H27"/>
    <mergeCell ref="J32:J33"/>
    <mergeCell ref="K32:K33"/>
    <mergeCell ref="H32:I32"/>
    <mergeCell ref="H30:H31"/>
    <mergeCell ref="I30:I31"/>
    <mergeCell ref="H24:I24"/>
    <mergeCell ref="H22:H23"/>
    <mergeCell ref="I22:I23"/>
    <mergeCell ref="I18:I19"/>
    <mergeCell ref="H18:H19"/>
    <mergeCell ref="M60:M61"/>
    <mergeCell ref="H62:H63"/>
    <mergeCell ref="I62:I63"/>
    <mergeCell ref="J64:J65"/>
    <mergeCell ref="K64:K65"/>
    <mergeCell ref="H60:I60"/>
    <mergeCell ref="H64:I64"/>
    <mergeCell ref="L60:L61"/>
    <mergeCell ref="L62:M62"/>
    <mergeCell ref="C8:C9"/>
    <mergeCell ref="D8:F9"/>
    <mergeCell ref="J10:K10"/>
    <mergeCell ref="B12:B13"/>
    <mergeCell ref="C12:C13"/>
    <mergeCell ref="D12:F13"/>
    <mergeCell ref="H10:H11"/>
    <mergeCell ref="I10:I11"/>
    <mergeCell ref="A10:A11"/>
    <mergeCell ref="B10:B11"/>
    <mergeCell ref="C10:C11"/>
    <mergeCell ref="D10:F11"/>
    <mergeCell ref="D3:M3"/>
    <mergeCell ref="A16:A17"/>
    <mergeCell ref="B16:B17"/>
    <mergeCell ref="C16:C17"/>
    <mergeCell ref="A14:A15"/>
    <mergeCell ref="B14:B15"/>
    <mergeCell ref="C14:C15"/>
    <mergeCell ref="A12:A13"/>
    <mergeCell ref="M12:M13"/>
    <mergeCell ref="L12:L13"/>
    <mergeCell ref="N20:N21"/>
    <mergeCell ref="O20:O21"/>
    <mergeCell ref="L14:M14"/>
    <mergeCell ref="H6:H7"/>
    <mergeCell ref="I6:I7"/>
    <mergeCell ref="K8:K9"/>
    <mergeCell ref="J8:J9"/>
    <mergeCell ref="H8:I8"/>
    <mergeCell ref="H16:I16"/>
    <mergeCell ref="J18:K18"/>
    <mergeCell ref="K16:K17"/>
    <mergeCell ref="L30:M30"/>
    <mergeCell ref="J16:J17"/>
    <mergeCell ref="J26:K26"/>
    <mergeCell ref="J24:J25"/>
    <mergeCell ref="K24:K25"/>
    <mergeCell ref="Q36:Q37"/>
    <mergeCell ref="P36:P37"/>
    <mergeCell ref="L28:L29"/>
    <mergeCell ref="M28:M29"/>
    <mergeCell ref="K48:K49"/>
    <mergeCell ref="H50:H51"/>
    <mergeCell ref="I50:I51"/>
    <mergeCell ref="J50:K50"/>
    <mergeCell ref="I58:I59"/>
    <mergeCell ref="N52:N53"/>
    <mergeCell ref="O52:O53"/>
    <mergeCell ref="H54:H55"/>
    <mergeCell ref="I54:I55"/>
    <mergeCell ref="N54:O54"/>
    <mergeCell ref="J58:K58"/>
    <mergeCell ref="H56:I56"/>
    <mergeCell ref="H52:I52"/>
    <mergeCell ref="N22:O22"/>
    <mergeCell ref="O68:O69"/>
    <mergeCell ref="H66:H67"/>
    <mergeCell ref="I66:I67"/>
    <mergeCell ref="H68:I68"/>
    <mergeCell ref="N68:N69"/>
    <mergeCell ref="J66:K66"/>
    <mergeCell ref="J56:J57"/>
    <mergeCell ref="K56:K57"/>
    <mergeCell ref="H58:H59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view="pageBreakPreview" zoomScaleSheetLayoutView="100" workbookViewId="0" topLeftCell="A1">
      <selection activeCell="M46" sqref="M46"/>
    </sheetView>
  </sheetViews>
  <sheetFormatPr defaultColWidth="9.00390625" defaultRowHeight="15.75" customHeight="1"/>
  <cols>
    <col min="1" max="1" width="2.50390625" style="56" customWidth="1"/>
    <col min="2" max="3" width="5.25390625" style="56" customWidth="1"/>
    <col min="4" max="4" width="13.875" style="56" customWidth="1"/>
    <col min="5" max="5" width="3.75390625" style="56" customWidth="1"/>
    <col min="6" max="6" width="1.25" style="56" customWidth="1"/>
    <col min="7" max="7" width="4.625" style="56" customWidth="1"/>
    <col min="8" max="8" width="1.25" style="56" customWidth="1"/>
    <col min="9" max="9" width="4.625" style="56" customWidth="1"/>
    <col min="10" max="10" width="1.25" style="56" customWidth="1"/>
    <col min="11" max="11" width="4.625" style="56" customWidth="1"/>
    <col min="12" max="12" width="1.25" style="56" customWidth="1"/>
    <col min="13" max="13" width="4.625" style="56" customWidth="1"/>
    <col min="14" max="14" width="1.25" style="56" customWidth="1"/>
    <col min="15" max="15" width="4.625" style="56" customWidth="1"/>
    <col min="16" max="16" width="1.25" style="56" customWidth="1"/>
    <col min="17" max="17" width="4.625" style="56" customWidth="1"/>
    <col min="18" max="18" width="3.75390625" style="56" customWidth="1"/>
    <col min="19" max="19" width="5.25390625" style="59" customWidth="1"/>
    <col min="20" max="20" width="5.25390625" style="56" customWidth="1"/>
    <col min="21" max="21" width="13.875" style="56" customWidth="1"/>
    <col min="22" max="22" width="2.50390625" style="56" customWidth="1"/>
    <col min="23" max="16384" width="9.00390625" style="56" customWidth="1"/>
  </cols>
  <sheetData>
    <row r="1" spans="1:23" ht="18.75">
      <c r="A1" s="207" t="s">
        <v>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51"/>
    </row>
    <row r="2" spans="3:22" ht="15.75" customHeight="1">
      <c r="C2" s="57"/>
      <c r="J2" s="58"/>
      <c r="K2" s="58"/>
      <c r="L2" s="58"/>
      <c r="M2" s="58"/>
      <c r="S2" s="56"/>
      <c r="V2" s="61" t="s">
        <v>69</v>
      </c>
    </row>
    <row r="3" spans="3:22" ht="15.75" customHeight="1">
      <c r="C3" s="57"/>
      <c r="J3" s="58"/>
      <c r="K3" s="58"/>
      <c r="L3" s="58"/>
      <c r="M3" s="58"/>
      <c r="V3" s="72" t="s">
        <v>71</v>
      </c>
    </row>
    <row r="4" spans="1:23" ht="15.75" customHeight="1">
      <c r="A4" s="223" t="s">
        <v>58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60"/>
    </row>
    <row r="5" spans="5:19" s="60" customFormat="1" ht="15.75" customHeight="1">
      <c r="E5" s="61" t="s">
        <v>7</v>
      </c>
      <c r="G5" s="61" t="s">
        <v>38</v>
      </c>
      <c r="I5" s="61" t="s">
        <v>18</v>
      </c>
      <c r="J5" s="185" t="s">
        <v>8</v>
      </c>
      <c r="K5" s="185"/>
      <c r="L5" s="185"/>
      <c r="M5" s="185"/>
      <c r="N5" s="58" t="s">
        <v>18</v>
      </c>
      <c r="P5" s="58" t="s">
        <v>38</v>
      </c>
      <c r="R5" s="58" t="s">
        <v>7</v>
      </c>
      <c r="S5" s="62"/>
    </row>
    <row r="7" spans="1:22" ht="15.75" customHeight="1">
      <c r="A7" s="212">
        <v>1</v>
      </c>
      <c r="B7" s="128" t="str">
        <f>ﾃﾞｰﾀ!Z5</f>
        <v>森永</v>
      </c>
      <c r="C7" s="128" t="str">
        <f>ﾃﾞｰﾀ!AA5</f>
        <v>晃</v>
      </c>
      <c r="D7" s="128" t="str">
        <f>ﾃﾞｰﾀ!AB5</f>
        <v>(宮・高鍋Jr）</v>
      </c>
      <c r="E7" s="103"/>
      <c r="F7" s="211">
        <v>1</v>
      </c>
      <c r="G7" s="120" t="str">
        <f>IF(F7="","",VLOOKUP(F7,ﾃﾞｰﾀ!$Y$41:$AB$56,2,FALSE))</f>
        <v>森永</v>
      </c>
      <c r="H7" s="65"/>
      <c r="I7" s="65"/>
      <c r="J7" s="65"/>
      <c r="K7" s="213">
        <v>5</v>
      </c>
      <c r="L7" s="219" t="str">
        <f>IF(K7="","",VLOOKUP(K7,ﾃﾞｰﾀ!$Y$41:$AB$56,2,FALSE))</f>
        <v>金城</v>
      </c>
      <c r="M7" s="219" t="e">
        <f>IF(L7="","",VLOOKUP(L7,ﾃﾞｰﾀ!$Y$41:$AB$56,2,FALSE))</f>
        <v>#N/A</v>
      </c>
      <c r="N7" s="65"/>
      <c r="O7" s="65"/>
      <c r="P7" s="211">
        <v>9</v>
      </c>
      <c r="Q7" s="67" t="str">
        <f>IF(P7="","",VLOOKUP(P7,ﾃﾞｰﾀ!$Y$41:$AB$56,2,FALSE))</f>
        <v>多治見</v>
      </c>
      <c r="R7" s="103"/>
      <c r="S7" s="120" t="str">
        <f>ﾃﾞｰﾀ!Z21</f>
        <v>多治見</v>
      </c>
      <c r="T7" s="120" t="str">
        <f>ﾃﾞｰﾀ!AA21</f>
        <v>幸亮</v>
      </c>
      <c r="U7" s="120" t="str">
        <f>ﾃﾞｰﾀ!AB21</f>
        <v>(熊・長嶺TC)</v>
      </c>
      <c r="V7" s="213">
        <v>9</v>
      </c>
    </row>
    <row r="8" spans="1:22" ht="15.75" customHeight="1">
      <c r="A8" s="212"/>
      <c r="B8" s="128" t="str">
        <f>ﾃﾞｰﾀ!Z6</f>
        <v>成合</v>
      </c>
      <c r="C8" s="128" t="str">
        <f>ﾃﾞｰﾀ!AA6</f>
        <v>陶平</v>
      </c>
      <c r="D8" s="128" t="str">
        <f>ﾃﾞｰﾀ!AB6</f>
        <v>(宮・延岡ﾛｲﾔﾙTC）</v>
      </c>
      <c r="E8" s="108"/>
      <c r="F8" s="214"/>
      <c r="G8" s="121" t="str">
        <f>IF(F7="","",VLOOKUP(F7,ﾃﾞｰﾀ!$AC$41:$AF$56,2,FALSE))</f>
        <v>成合</v>
      </c>
      <c r="H8" s="65"/>
      <c r="I8" s="65"/>
      <c r="J8" s="65"/>
      <c r="K8" s="213"/>
      <c r="L8" s="219" t="str">
        <f>IF(K7="","",VLOOKUP(K7,ﾃﾞｰﾀ!$AC$41:$AF$56,2,FALSE))</f>
        <v>島尻</v>
      </c>
      <c r="M8" s="219" t="e">
        <f>IF(L7="","",VLOOKUP(L7,ﾃﾞｰﾀ!$AC$41:$AF$56,2,FALSE))</f>
        <v>#N/A</v>
      </c>
      <c r="N8" s="65"/>
      <c r="O8" s="65"/>
      <c r="P8" s="218"/>
      <c r="Q8" s="123" t="str">
        <f>IF(P7="","",VLOOKUP(P7,ﾃﾞｰﾀ!$AC$41:$AF$56,2,FALSE))</f>
        <v>小石</v>
      </c>
      <c r="R8" s="68"/>
      <c r="S8" s="120" t="str">
        <f>ﾃﾞｰﾀ!Z22</f>
        <v>小石</v>
      </c>
      <c r="T8" s="120" t="str">
        <f>ﾃﾞｰﾀ!AA22</f>
        <v>圭佑</v>
      </c>
      <c r="U8" s="120" t="str">
        <f>ﾃﾞｰﾀ!AB22</f>
        <v>(熊・RKKﾙｰﾃﾞﾝｽTC)</v>
      </c>
      <c r="V8" s="213"/>
    </row>
    <row r="9" spans="1:22" ht="15.75" customHeight="1">
      <c r="A9" s="212">
        <v>2</v>
      </c>
      <c r="B9" s="128" t="str">
        <f>ﾃﾞｰﾀ!Z7</f>
        <v>能勢</v>
      </c>
      <c r="C9" s="128" t="str">
        <f>ﾃﾞｰﾀ!AA7</f>
        <v>優史</v>
      </c>
      <c r="D9" s="128" t="str">
        <f>ﾃﾞｰﾀ!AB7</f>
        <v>(鹿･ﾌｼﾞJr)</v>
      </c>
      <c r="E9" s="109"/>
      <c r="F9" s="220">
        <v>82</v>
      </c>
      <c r="G9" s="222"/>
      <c r="H9" s="215">
        <v>4</v>
      </c>
      <c r="I9" s="67" t="str">
        <f>IF(H9="","",VLOOKUP(H9,ﾃﾞｰﾀ!$Y$41:$AB$56,2,FALSE))</f>
        <v>向井</v>
      </c>
      <c r="J9" s="65"/>
      <c r="K9" s="225">
        <v>6262</v>
      </c>
      <c r="L9" s="225"/>
      <c r="M9" s="225"/>
      <c r="N9" s="211">
        <v>9</v>
      </c>
      <c r="O9" s="122" t="str">
        <f>IF(N9="","",VLOOKUP(N9,ﾃﾞｰﾀ!$Y$41:$AB$56,2,FALSE))</f>
        <v>多治見</v>
      </c>
      <c r="P9" s="220">
        <v>83</v>
      </c>
      <c r="Q9" s="222"/>
      <c r="R9" s="103"/>
      <c r="S9" s="120" t="str">
        <f>ﾃﾞｰﾀ!Z23</f>
        <v>鎌田</v>
      </c>
      <c r="T9" s="120" t="str">
        <f>ﾃﾞｰﾀ!AA23</f>
        <v>真吾</v>
      </c>
      <c r="U9" s="120" t="str">
        <f>ﾃﾞｰﾀ!AB23</f>
        <v>(大・ＢＪ）</v>
      </c>
      <c r="V9" s="213">
        <v>10</v>
      </c>
    </row>
    <row r="10" spans="1:22" ht="15.75" customHeight="1">
      <c r="A10" s="212"/>
      <c r="B10" s="128" t="str">
        <f>ﾃﾞｰﾀ!Z8</f>
        <v>金田</v>
      </c>
      <c r="C10" s="128" t="str">
        <f>ﾃﾞｰﾀ!AA8</f>
        <v>啓助</v>
      </c>
      <c r="D10" s="128" t="str">
        <f>ﾃﾞｰﾀ!AB8</f>
        <v>(鹿･松野Jr)</v>
      </c>
      <c r="E10" s="71"/>
      <c r="F10" s="69"/>
      <c r="G10" s="107"/>
      <c r="H10" s="226"/>
      <c r="I10" s="121" t="str">
        <f>IF(H9="","",VLOOKUP(H9,ﾃﾞｰﾀ!$AC$41:$AF$56,2,FALSE))</f>
        <v>佐伯</v>
      </c>
      <c r="J10" s="65"/>
      <c r="K10" s="107"/>
      <c r="L10" s="65"/>
      <c r="M10" s="65"/>
      <c r="N10" s="218"/>
      <c r="O10" s="123" t="str">
        <f>IF(N9="","",VLOOKUP(N9,ﾃﾞｰﾀ!$AC$41:$AF$56,2,FALSE))</f>
        <v>小石</v>
      </c>
      <c r="P10" s="69"/>
      <c r="Q10" s="69"/>
      <c r="R10" s="71"/>
      <c r="S10" s="120" t="str">
        <f>ﾃﾞｰﾀ!Z24</f>
        <v>佐藤</v>
      </c>
      <c r="T10" s="120" t="str">
        <f>ﾃﾞｰﾀ!AA24</f>
        <v>駿介</v>
      </c>
      <c r="U10" s="120" t="str">
        <f>ﾃﾞｰﾀ!AB24</f>
        <v>(大・ＢＪ）</v>
      </c>
      <c r="V10" s="213"/>
    </row>
    <row r="11" spans="1:22" ht="15.75" customHeight="1">
      <c r="A11" s="212">
        <v>3</v>
      </c>
      <c r="B11" s="128" t="str">
        <f>ﾃﾞｰﾀ!Z9</f>
        <v>前田</v>
      </c>
      <c r="C11" s="128" t="str">
        <f>ﾃﾞｰﾀ!AA9</f>
        <v>浩司</v>
      </c>
      <c r="D11" s="128" t="str">
        <f>ﾃﾞｰﾀ!AB9</f>
        <v>(宮･ﾗｲｼﾞﾝｸﾞｻﾝ)</v>
      </c>
      <c r="E11" s="103"/>
      <c r="F11" s="211">
        <v>4</v>
      </c>
      <c r="G11" s="122" t="str">
        <f>IF(F11="","",VLOOKUP(F11,ﾃﾞｰﾀ!$Y$41:$AB$56,2,FALSE))</f>
        <v>向井</v>
      </c>
      <c r="H11" s="220">
        <v>82</v>
      </c>
      <c r="I11" s="222"/>
      <c r="J11" s="65"/>
      <c r="K11" s="107"/>
      <c r="L11" s="65"/>
      <c r="M11" s="107"/>
      <c r="N11" s="220">
        <v>86</v>
      </c>
      <c r="O11" s="222"/>
      <c r="P11" s="215">
        <v>11</v>
      </c>
      <c r="Q11" s="120" t="str">
        <f>IF(P11="","",VLOOKUP(P11,ﾃﾞｰﾀ!$Y$41:$AB$56,2,FALSE))</f>
        <v>高山</v>
      </c>
      <c r="R11" s="103"/>
      <c r="S11" s="120" t="str">
        <f>ﾃﾞｰﾀ!Z25</f>
        <v>高山</v>
      </c>
      <c r="T11" s="120" t="str">
        <f>ﾃﾞｰﾀ!AA25</f>
        <v>和也</v>
      </c>
      <c r="U11" s="120" t="str">
        <f>ﾃﾞｰﾀ!AB25</f>
        <v>(福･春日西TC)</v>
      </c>
      <c r="V11" s="213">
        <v>11</v>
      </c>
    </row>
    <row r="12" spans="1:22" ht="15.75" customHeight="1">
      <c r="A12" s="212"/>
      <c r="B12" s="128" t="str">
        <f>ﾃﾞｰﾀ!Z10</f>
        <v>甲斐</v>
      </c>
      <c r="C12" s="128" t="str">
        <f>ﾃﾞｰﾀ!AA10</f>
        <v>亮平</v>
      </c>
      <c r="D12" s="128" t="str">
        <f>ﾃﾞｰﾀ!AB10</f>
        <v>(宮･ｲﾜｷﾘJr)</v>
      </c>
      <c r="E12" s="108"/>
      <c r="F12" s="214"/>
      <c r="G12" s="123" t="str">
        <f>IF(F11="","",VLOOKUP(F11,ﾃﾞｰﾀ!$AC$41:$AF$56,2,FALSE))</f>
        <v>佐伯</v>
      </c>
      <c r="H12" s="69"/>
      <c r="I12" s="107"/>
      <c r="J12" s="65"/>
      <c r="K12" s="107"/>
      <c r="L12" s="65"/>
      <c r="M12" s="107"/>
      <c r="N12" s="69"/>
      <c r="O12" s="107"/>
      <c r="P12" s="226"/>
      <c r="Q12" s="123" t="str">
        <f>IF(P11="","",VLOOKUP(P11,ﾃﾞｰﾀ!$AC$41:$AF$56,2,FALSE))</f>
        <v>的場</v>
      </c>
      <c r="R12" s="68"/>
      <c r="S12" s="120" t="str">
        <f>ﾃﾞｰﾀ!Z26</f>
        <v>的場</v>
      </c>
      <c r="T12" s="120" t="str">
        <f>ﾃﾞｰﾀ!AA26</f>
        <v>翔平</v>
      </c>
      <c r="U12" s="120" t="str">
        <f>ﾃﾞｰﾀ!AB26</f>
        <v>(福・ﾌｧｲﾝﾋﾙｽﾞJr）</v>
      </c>
      <c r="V12" s="213"/>
    </row>
    <row r="13" spans="1:22" ht="15.75" customHeight="1">
      <c r="A13" s="212">
        <v>4</v>
      </c>
      <c r="B13" s="128" t="str">
        <f>ﾃﾞｰﾀ!Z11</f>
        <v>向井</v>
      </c>
      <c r="C13" s="128" t="str">
        <f>ﾃﾞｰﾀ!AA11</f>
        <v>涼介</v>
      </c>
      <c r="D13" s="128" t="str">
        <f>ﾃﾞｰﾀ!AB11</f>
        <v>(大・LOB TA）</v>
      </c>
      <c r="E13" s="109"/>
      <c r="F13" s="220">
        <v>82</v>
      </c>
      <c r="G13" s="221"/>
      <c r="H13" s="69"/>
      <c r="I13" s="107"/>
      <c r="J13" s="215">
        <v>5</v>
      </c>
      <c r="K13" s="122" t="str">
        <f>IF(J13="","",VLOOKUP(J13,ﾃﾞｰﾀ!$Y$41:$AB$56,2,FALSE))</f>
        <v>金城</v>
      </c>
      <c r="L13" s="215">
        <v>9</v>
      </c>
      <c r="M13" s="122" t="str">
        <f>IF(L13="","",VLOOKUP(L13,ﾃﾞｰﾀ!$Y$41:$AB$56,2,FALSE))</f>
        <v>多治見</v>
      </c>
      <c r="N13" s="69"/>
      <c r="O13" s="69"/>
      <c r="P13" s="221" t="s">
        <v>891</v>
      </c>
      <c r="Q13" s="222"/>
      <c r="R13" s="103"/>
      <c r="S13" s="120" t="str">
        <f>ﾃﾞｰﾀ!Z27</f>
        <v>鶴川</v>
      </c>
      <c r="T13" s="120" t="str">
        <f>ﾃﾞｰﾀ!AA27</f>
        <v>晃二郎</v>
      </c>
      <c r="U13" s="120" t="str">
        <f>ﾃﾞｰﾀ!AB27</f>
        <v>(長・ｽｶﾞTS）</v>
      </c>
      <c r="V13" s="213">
        <v>12</v>
      </c>
    </row>
    <row r="14" spans="1:22" ht="15.75" customHeight="1">
      <c r="A14" s="212"/>
      <c r="B14" s="128" t="str">
        <f>ﾃﾞｰﾀ!Z12</f>
        <v>佐伯</v>
      </c>
      <c r="C14" s="128" t="str">
        <f>ﾃﾞｰﾀ!AA12</f>
        <v>卓郎</v>
      </c>
      <c r="D14" s="128" t="str">
        <f>ﾃﾞｰﾀ!AB12</f>
        <v>(大・LOB.TA）</v>
      </c>
      <c r="E14" s="71"/>
      <c r="F14" s="65"/>
      <c r="G14" s="65"/>
      <c r="H14" s="69"/>
      <c r="I14" s="107"/>
      <c r="J14" s="226"/>
      <c r="K14" s="123" t="str">
        <f>IF(J13="","",VLOOKUP(J13,ﾃﾞｰﾀ!$AC$41:$AF$56,2,FALSE))</f>
        <v>島尻</v>
      </c>
      <c r="L14" s="226"/>
      <c r="M14" s="123" t="str">
        <f>IF(L13="","",VLOOKUP(L13,ﾃﾞｰﾀ!$AC$41:$AF$56,2,FALSE))</f>
        <v>小石</v>
      </c>
      <c r="N14" s="69"/>
      <c r="O14" s="69"/>
      <c r="P14" s="65"/>
      <c r="Q14" s="65"/>
      <c r="R14" s="71"/>
      <c r="S14" s="120" t="str">
        <f>ﾃﾞｰﾀ!Z28</f>
        <v>太田</v>
      </c>
      <c r="T14" s="120" t="str">
        <f>ﾃﾞｰﾀ!AA28</f>
        <v>雄介</v>
      </c>
      <c r="U14" s="120" t="str">
        <f>ﾃﾞｰﾀ!AB28</f>
        <v>(長・ｽｶﾞTS）</v>
      </c>
      <c r="V14" s="213"/>
    </row>
    <row r="15" spans="1:22" ht="15.75" customHeight="1">
      <c r="A15" s="212">
        <v>5</v>
      </c>
      <c r="B15" s="128" t="str">
        <f>ﾃﾞｰﾀ!Z13</f>
        <v>金城</v>
      </c>
      <c r="C15" s="128" t="str">
        <f>ﾃﾞｰﾀ!AA13</f>
        <v>充</v>
      </c>
      <c r="D15" s="128" t="str">
        <f>ﾃﾞｰﾀ!AB13</f>
        <v>(沖･仲井真中)</v>
      </c>
      <c r="E15" s="103"/>
      <c r="F15" s="211">
        <v>5</v>
      </c>
      <c r="G15" s="67" t="str">
        <f>IF(F15="","",VLOOKUP(F15,ﾃﾞｰﾀ!$Y$41:$AB$56,2,FALSE))</f>
        <v>金城</v>
      </c>
      <c r="H15" s="69"/>
      <c r="I15" s="107"/>
      <c r="J15" s="220">
        <v>84</v>
      </c>
      <c r="K15" s="221"/>
      <c r="L15" s="221">
        <v>83</v>
      </c>
      <c r="M15" s="222"/>
      <c r="N15" s="69"/>
      <c r="O15" s="69"/>
      <c r="P15" s="211">
        <v>13</v>
      </c>
      <c r="Q15" s="67" t="str">
        <f>IF(P15="","",VLOOKUP(P15,ﾃﾞｰﾀ!$Y$41:$AB$56,2,FALSE))</f>
        <v>米倉</v>
      </c>
      <c r="R15" s="103"/>
      <c r="S15" s="120" t="str">
        <f>ﾃﾞｰﾀ!Z29</f>
        <v>米倉</v>
      </c>
      <c r="T15" s="120" t="str">
        <f>ﾃﾞｰﾀ!AA29</f>
        <v>悠平</v>
      </c>
      <c r="U15" s="120" t="str">
        <f>ﾃﾞｰﾀ!AB29</f>
        <v>(鹿･緑丘中学校)</v>
      </c>
      <c r="V15" s="213">
        <v>13</v>
      </c>
    </row>
    <row r="16" spans="1:22" ht="15.75" customHeight="1">
      <c r="A16" s="212"/>
      <c r="B16" s="128" t="str">
        <f>ﾃﾞｰﾀ!Z14</f>
        <v>島尻</v>
      </c>
      <c r="C16" s="128" t="str">
        <f>ﾃﾞｰﾀ!AA14</f>
        <v>哲至</v>
      </c>
      <c r="D16" s="128" t="str">
        <f>ﾃﾞｰﾀ!AB14</f>
        <v>(沖・美東中）</v>
      </c>
      <c r="E16" s="108"/>
      <c r="F16" s="218"/>
      <c r="G16" s="121" t="str">
        <f>IF(F15="","",VLOOKUP(F15,ﾃﾞｰﾀ!$AC$41:$AF$56,2,FALSE))</f>
        <v>島尻</v>
      </c>
      <c r="H16" s="69"/>
      <c r="I16" s="107"/>
      <c r="J16" s="65"/>
      <c r="K16" s="65"/>
      <c r="L16" s="65"/>
      <c r="M16" s="107"/>
      <c r="N16" s="69"/>
      <c r="O16" s="69"/>
      <c r="P16" s="218"/>
      <c r="Q16" s="123" t="str">
        <f>IF(P15="","",VLOOKUP(P15,ﾃﾞｰﾀ!$AC$41:$AF$56,2,FALSE))</f>
        <v>内田</v>
      </c>
      <c r="R16" s="68"/>
      <c r="S16" s="120" t="str">
        <f>ﾃﾞｰﾀ!Z30</f>
        <v>内田</v>
      </c>
      <c r="T16" s="120" t="str">
        <f>ﾃﾞｰﾀ!AA30</f>
        <v>悠貴</v>
      </c>
      <c r="U16" s="120" t="str">
        <f>ﾃﾞｰﾀ!AB30</f>
        <v>(鹿･緑丘中学校)</v>
      </c>
      <c r="V16" s="213"/>
    </row>
    <row r="17" spans="1:22" ht="15.75" customHeight="1">
      <c r="A17" s="212">
        <v>6</v>
      </c>
      <c r="B17" s="128" t="str">
        <f>ﾃﾞｰﾀ!Z15</f>
        <v>井坂</v>
      </c>
      <c r="C17" s="128" t="str">
        <f>ﾃﾞｰﾀ!AA15</f>
        <v>拓海</v>
      </c>
      <c r="D17" s="128" t="str">
        <f>ﾃﾞｰﾀ!AB15</f>
        <v>(長・SNTC）</v>
      </c>
      <c r="E17" s="109"/>
      <c r="F17" s="220">
        <v>80</v>
      </c>
      <c r="G17" s="222"/>
      <c r="H17" s="215">
        <v>5</v>
      </c>
      <c r="I17" s="122" t="str">
        <f>IF(H17="","",VLOOKUP(H17,ﾃﾞｰﾀ!$Y$41:$AB$56,2,FALSE))</f>
        <v>金城</v>
      </c>
      <c r="J17" s="65"/>
      <c r="K17" s="65"/>
      <c r="L17" s="65"/>
      <c r="M17" s="107"/>
      <c r="N17" s="215">
        <v>16</v>
      </c>
      <c r="O17" s="122" t="str">
        <f>IF(N17="","",VLOOKUP(N17,ﾃﾞｰﾀ!$Y$41:$AB$56,2,FALSE))</f>
        <v>岩倉</v>
      </c>
      <c r="P17" s="220">
        <v>85</v>
      </c>
      <c r="Q17" s="222"/>
      <c r="R17" s="103"/>
      <c r="S17" s="120" t="str">
        <f>ﾃﾞｰﾀ!Z31</f>
        <v>山田</v>
      </c>
      <c r="T17" s="120" t="str">
        <f>ﾃﾞｰﾀ!AA31</f>
        <v>亮太</v>
      </c>
      <c r="U17" s="120" t="str">
        <f>ﾃﾞｰﾀ!AB31</f>
        <v>(長･ﾄﾚﾃﾞｨｱ)</v>
      </c>
      <c r="V17" s="213">
        <v>14</v>
      </c>
    </row>
    <row r="18" spans="1:22" ht="15.75" customHeight="1">
      <c r="A18" s="212"/>
      <c r="B18" s="128" t="str">
        <f>ﾃﾞｰﾀ!Z16</f>
        <v>大串</v>
      </c>
      <c r="C18" s="128" t="str">
        <f>ﾃﾞｰﾀ!AA16</f>
        <v>光太郎</v>
      </c>
      <c r="D18" s="128" t="str">
        <f>ﾃﾞｰﾀ!AB16</f>
        <v>(長・SNTC）</v>
      </c>
      <c r="E18" s="71"/>
      <c r="F18" s="69"/>
      <c r="G18" s="107"/>
      <c r="H18" s="226"/>
      <c r="I18" s="123" t="str">
        <f>IF(H17="","",VLOOKUP(H17,ﾃﾞｰﾀ!$AC$41:$AF$56,2,FALSE))</f>
        <v>島尻</v>
      </c>
      <c r="J18" s="65"/>
      <c r="K18" s="65"/>
      <c r="L18" s="65"/>
      <c r="M18" s="107"/>
      <c r="N18" s="226"/>
      <c r="O18" s="123" t="str">
        <f>IF(N17="","",VLOOKUP(N17,ﾃﾞｰﾀ!$AC$41:$AF$56,2,FALSE))</f>
        <v>馬場</v>
      </c>
      <c r="P18" s="69"/>
      <c r="Q18" s="69"/>
      <c r="R18" s="68"/>
      <c r="S18" s="120" t="str">
        <f>ﾃﾞｰﾀ!Z32</f>
        <v>鈴木</v>
      </c>
      <c r="T18" s="120" t="str">
        <f>ﾃﾞｰﾀ!AA32</f>
        <v>清純</v>
      </c>
      <c r="U18" s="120" t="str">
        <f>ﾃﾞｰﾀ!AB32</f>
        <v>(長･ﾄﾚﾃﾞｨｱ)</v>
      </c>
      <c r="V18" s="213"/>
    </row>
    <row r="19" spans="1:22" ht="15.75" customHeight="1">
      <c r="A19" s="212">
        <v>7</v>
      </c>
      <c r="B19" s="128" t="str">
        <f>ﾃﾞｰﾀ!Z17</f>
        <v>大塚</v>
      </c>
      <c r="C19" s="128" t="str">
        <f>ﾃﾞｰﾀ!AA17</f>
        <v>拳之助</v>
      </c>
      <c r="D19" s="128" t="str">
        <f>ﾃﾞｰﾀ!AB17</f>
        <v>(熊･長嶺TC)</v>
      </c>
      <c r="E19" s="103"/>
      <c r="F19" s="211">
        <v>7</v>
      </c>
      <c r="G19" s="122" t="str">
        <f>IF(F19="","",VLOOKUP(F19,ﾃﾞｰﾀ!$Y$41:$AB$56,2,FALSE))</f>
        <v>大塚</v>
      </c>
      <c r="H19" s="220">
        <v>80</v>
      </c>
      <c r="I19" s="221"/>
      <c r="J19" s="65"/>
      <c r="K19" s="65"/>
      <c r="L19" s="65"/>
      <c r="M19" s="65"/>
      <c r="N19" s="221">
        <v>97</v>
      </c>
      <c r="O19" s="222"/>
      <c r="P19" s="215">
        <v>16</v>
      </c>
      <c r="Q19" s="120" t="str">
        <f>IF(P19="","",VLOOKUP(P19,ﾃﾞｰﾀ!$Y$41:$AB$56,2,FALSE))</f>
        <v>岩倉</v>
      </c>
      <c r="R19" s="103"/>
      <c r="S19" s="120" t="str">
        <f>ﾃﾞｰﾀ!Z33</f>
        <v>池田</v>
      </c>
      <c r="T19" s="120" t="str">
        <f>ﾃﾞｰﾀ!AA33</f>
        <v>慎一</v>
      </c>
      <c r="U19" s="120" t="str">
        <f>ﾃﾞｰﾀ!AB33</f>
        <v>(佐・太閤TC)</v>
      </c>
      <c r="V19" s="213">
        <v>15</v>
      </c>
    </row>
    <row r="20" spans="1:22" ht="15.75" customHeight="1">
      <c r="A20" s="212"/>
      <c r="B20" s="128" t="str">
        <f>ﾃﾞｰﾀ!Z18</f>
        <v>石野</v>
      </c>
      <c r="C20" s="128" t="str">
        <f>ﾃﾞｰﾀ!AA18</f>
        <v>祐希</v>
      </c>
      <c r="D20" s="128" t="str">
        <f>ﾃﾞｰﾀ!AB18</f>
        <v>(熊・RKKﾙｰﾃﾞﾝｽTC)</v>
      </c>
      <c r="E20" s="108"/>
      <c r="F20" s="218"/>
      <c r="G20" s="123" t="str">
        <f>IF(F19="","",VLOOKUP(F19,ﾃﾞｰﾀ!$AC$41:$AF$56,2,FALSE))</f>
        <v>石野</v>
      </c>
      <c r="H20" s="65"/>
      <c r="I20" s="65"/>
      <c r="J20" s="65"/>
      <c r="K20" s="65"/>
      <c r="L20" s="65"/>
      <c r="M20" s="65"/>
      <c r="N20" s="65"/>
      <c r="O20" s="107"/>
      <c r="P20" s="226"/>
      <c r="Q20" s="123" t="str">
        <f>IF(P19="","",VLOOKUP(P19,ﾃﾞｰﾀ!$AC$41:$AF$56,2,FALSE))</f>
        <v>馬場</v>
      </c>
      <c r="R20" s="68"/>
      <c r="S20" s="120" t="str">
        <f>ﾃﾞｰﾀ!Z34</f>
        <v>成富</v>
      </c>
      <c r="T20" s="120" t="str">
        <f>ﾃﾞｰﾀ!AA34</f>
        <v>友哉</v>
      </c>
      <c r="U20" s="120" t="str">
        <f>ﾃﾞｰﾀ!AB34</f>
        <v>(佐・佐賀GTC）</v>
      </c>
      <c r="V20" s="213"/>
    </row>
    <row r="21" spans="1:22" ht="15.75" customHeight="1">
      <c r="A21" s="212">
        <v>8</v>
      </c>
      <c r="B21" s="128" t="str">
        <f>ﾃﾞｰﾀ!Z19</f>
        <v>中島</v>
      </c>
      <c r="C21" s="128" t="str">
        <f>ﾃﾞｰﾀ!AA19</f>
        <v>啓</v>
      </c>
      <c r="D21" s="128" t="str">
        <f>ﾃﾞｰﾀ!AB19</f>
        <v>(佐・佐賀GTC）</v>
      </c>
      <c r="E21" s="106"/>
      <c r="F21" s="217" t="s">
        <v>892</v>
      </c>
      <c r="G21" s="191"/>
      <c r="P21" s="191">
        <v>86</v>
      </c>
      <c r="Q21" s="192"/>
      <c r="R21" s="104"/>
      <c r="S21" s="120" t="str">
        <f>ﾃﾞｰﾀ!Z35</f>
        <v>岩倉</v>
      </c>
      <c r="T21" s="120" t="str">
        <f>ﾃﾞｰﾀ!AA35</f>
        <v>一樹</v>
      </c>
      <c r="U21" s="120" t="str">
        <f>ﾃﾞｰﾀ!AB35</f>
        <v>(福・九州国際TC）</v>
      </c>
      <c r="V21" s="213">
        <v>16</v>
      </c>
    </row>
    <row r="22" spans="1:22" ht="15.75" customHeight="1">
      <c r="A22" s="212"/>
      <c r="B22" s="128" t="str">
        <f>ﾃﾞｰﾀ!Z20</f>
        <v>荒谷</v>
      </c>
      <c r="C22" s="128" t="str">
        <f>ﾃﾞｰﾀ!AA20</f>
        <v>和宏</v>
      </c>
      <c r="D22" s="128" t="str">
        <f>ﾃﾞｰﾀ!AB20</f>
        <v>(佐・佐賀GTC）</v>
      </c>
      <c r="S22" s="120" t="str">
        <f>ﾃﾞｰﾀ!Z36</f>
        <v>馬場</v>
      </c>
      <c r="T22" s="120" t="str">
        <f>ﾃﾞｰﾀ!AA36</f>
        <v>英旭</v>
      </c>
      <c r="U22" s="120" t="str">
        <f>ﾃﾞｰﾀ!AB36</f>
        <v>(福・中央ｲﾝﾄﾞｱ）</v>
      </c>
      <c r="V22" s="213"/>
    </row>
    <row r="23" spans="1:22" ht="15.75" customHeight="1">
      <c r="A23" s="63"/>
      <c r="F23" s="129"/>
      <c r="G23" s="90" t="s">
        <v>24</v>
      </c>
      <c r="H23" s="130"/>
      <c r="I23" s="130"/>
      <c r="J23" s="129"/>
      <c r="K23" s="59"/>
      <c r="O23" s="90" t="s">
        <v>25</v>
      </c>
      <c r="V23" s="66"/>
    </row>
    <row r="24" spans="1:22" ht="15.75" customHeight="1">
      <c r="A24" s="63"/>
      <c r="F24" s="211">
        <v>1</v>
      </c>
      <c r="G24" s="71" t="s">
        <v>88</v>
      </c>
      <c r="H24" s="71"/>
      <c r="I24" s="42"/>
      <c r="J24" s="227">
        <v>3</v>
      </c>
      <c r="K24" s="131"/>
      <c r="N24" s="211">
        <v>1</v>
      </c>
      <c r="O24" s="71" t="s">
        <v>96</v>
      </c>
      <c r="P24" s="89"/>
      <c r="V24" s="66"/>
    </row>
    <row r="25" spans="1:22" ht="15.75" customHeight="1">
      <c r="A25" s="63"/>
      <c r="F25" s="211"/>
      <c r="G25" s="71" t="s">
        <v>526</v>
      </c>
      <c r="H25" s="71"/>
      <c r="I25" s="42"/>
      <c r="J25" s="227"/>
      <c r="K25" s="131"/>
      <c r="N25" s="211"/>
      <c r="O25" s="71" t="s">
        <v>528</v>
      </c>
      <c r="P25" s="89"/>
      <c r="V25" s="66"/>
    </row>
    <row r="26" spans="1:22" ht="15.75" customHeight="1">
      <c r="A26" s="63"/>
      <c r="F26" s="211">
        <v>2</v>
      </c>
      <c r="G26" s="71" t="s">
        <v>527</v>
      </c>
      <c r="H26" s="71"/>
      <c r="I26" s="42"/>
      <c r="J26" s="227">
        <v>4</v>
      </c>
      <c r="K26" s="131"/>
      <c r="N26" s="211">
        <v>2</v>
      </c>
      <c r="O26" s="71" t="s">
        <v>529</v>
      </c>
      <c r="P26" s="89"/>
      <c r="V26" s="66"/>
    </row>
    <row r="27" spans="1:22" ht="15.75" customHeight="1">
      <c r="A27" s="63"/>
      <c r="F27" s="211"/>
      <c r="G27" s="71" t="s">
        <v>90</v>
      </c>
      <c r="H27" s="71"/>
      <c r="I27" s="42"/>
      <c r="J27" s="227"/>
      <c r="K27" s="131"/>
      <c r="N27" s="211"/>
      <c r="O27" s="71" t="s">
        <v>530</v>
      </c>
      <c r="P27" s="89"/>
      <c r="V27" s="66"/>
    </row>
    <row r="28" spans="1:22" ht="15.75" customHeight="1">
      <c r="A28" s="63"/>
      <c r="F28" s="89"/>
      <c r="G28" s="71"/>
      <c r="H28" s="71"/>
      <c r="I28" s="42"/>
      <c r="J28" s="89"/>
      <c r="K28" s="71"/>
      <c r="N28" s="89"/>
      <c r="O28" s="71"/>
      <c r="P28" s="89"/>
      <c r="V28" s="66"/>
    </row>
    <row r="29" spans="1:22" ht="15.75" customHeight="1">
      <c r="A29" s="63"/>
      <c r="F29" s="89"/>
      <c r="G29" s="71"/>
      <c r="H29" s="71"/>
      <c r="I29" s="42"/>
      <c r="J29" s="89"/>
      <c r="K29" s="71"/>
      <c r="N29" s="89"/>
      <c r="O29" s="71"/>
      <c r="P29" s="89"/>
      <c r="V29" s="66"/>
    </row>
    <row r="30" spans="1:23" ht="15.75" customHeight="1">
      <c r="A30" s="223" t="s">
        <v>59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60"/>
    </row>
    <row r="31" spans="5:19" s="60" customFormat="1" ht="15.75" customHeight="1">
      <c r="E31" s="61" t="s">
        <v>9</v>
      </c>
      <c r="G31" s="61" t="s">
        <v>37</v>
      </c>
      <c r="I31" s="61" t="s">
        <v>10</v>
      </c>
      <c r="J31" s="185" t="s">
        <v>11</v>
      </c>
      <c r="K31" s="185"/>
      <c r="L31" s="185"/>
      <c r="M31" s="185"/>
      <c r="N31" s="58" t="s">
        <v>10</v>
      </c>
      <c r="P31" s="58" t="s">
        <v>37</v>
      </c>
      <c r="R31" s="58" t="s">
        <v>9</v>
      </c>
      <c r="S31" s="62"/>
    </row>
    <row r="32" spans="1:22" s="71" customFormat="1" ht="15.75" customHeight="1">
      <c r="A32" s="212">
        <v>1</v>
      </c>
      <c r="B32" s="67" t="str">
        <f>ﾃﾞｰﾀ!AP5</f>
        <v>大石</v>
      </c>
      <c r="C32" s="67" t="str">
        <f>ﾃﾞｰﾀ!AQ5</f>
        <v>加奈子</v>
      </c>
      <c r="D32" s="67" t="str">
        <f>ﾃﾞｰﾀ!AR5</f>
        <v>(福・筑陽学園中）</v>
      </c>
      <c r="E32" s="103"/>
      <c r="F32" s="211">
        <v>1</v>
      </c>
      <c r="G32" s="67" t="str">
        <f>IF(F32="","",VLOOKUP(F32,ﾃﾞｰﾀ!$AO$41:$AR$56,2,FALSE))</f>
        <v>大石</v>
      </c>
      <c r="H32" s="65"/>
      <c r="I32" s="65"/>
      <c r="J32" s="65"/>
      <c r="K32" s="213">
        <v>1</v>
      </c>
      <c r="L32" s="219" t="str">
        <f>IF(K32="","",VLOOKUP(K32,ﾃﾞｰﾀ!$AO$41:$AR$56,2,FALSE))</f>
        <v>大石</v>
      </c>
      <c r="M32" s="219" t="e">
        <f>IF(L32="","",VLOOKUP(L32,ﾃﾞｰﾀ!$AO$41:$AR$56,2,FALSE))</f>
        <v>#N/A</v>
      </c>
      <c r="N32" s="65"/>
      <c r="O32" s="65"/>
      <c r="P32" s="211">
        <v>9</v>
      </c>
      <c r="Q32" s="67" t="str">
        <f>IF(P32="","",VLOOKUP(P32,ﾃﾞｰﾀ!$AO$41:$AR$56,2,FALSE))</f>
        <v>竹山</v>
      </c>
      <c r="R32" s="103"/>
      <c r="S32" s="120" t="str">
        <f>ﾃﾞｰﾀ!AP21</f>
        <v>竹山</v>
      </c>
      <c r="T32" s="120" t="str">
        <f>ﾃﾞｰﾀ!AQ21</f>
        <v>葵</v>
      </c>
      <c r="U32" s="120" t="str">
        <f>ﾃﾞｰﾀ!AR21</f>
        <v>(宮・高崎中）</v>
      </c>
      <c r="V32" s="224">
        <v>9</v>
      </c>
    </row>
    <row r="33" spans="1:22" ht="15.75" customHeight="1">
      <c r="A33" s="212"/>
      <c r="B33" s="67" t="str">
        <f>ﾃﾞｰﾀ!AP6</f>
        <v>吉本</v>
      </c>
      <c r="C33" s="67" t="str">
        <f>ﾃﾞｰﾀ!AQ6</f>
        <v>彩夏</v>
      </c>
      <c r="D33" s="67" t="str">
        <f>ﾃﾞｰﾀ!AR6</f>
        <v>(福・筑陽学園中）</v>
      </c>
      <c r="E33" s="105"/>
      <c r="F33" s="214"/>
      <c r="G33" s="121" t="str">
        <f>IF(F32="","",VLOOKUP(F32,ﾃﾞｰﾀ!$AS$41:$AV$56,2,FALSE))</f>
        <v>吉本</v>
      </c>
      <c r="H33" s="65"/>
      <c r="I33" s="65"/>
      <c r="J33" s="65"/>
      <c r="K33" s="213"/>
      <c r="L33" s="219" t="str">
        <f>IF(K32="","",VLOOKUP(K32,ﾃﾞｰﾀ!$AS$41:$AV$56,2,FALSE))</f>
        <v>吉本</v>
      </c>
      <c r="M33" s="219" t="e">
        <f>IF(L32="","",VLOOKUP(L32,ﾃﾞｰﾀ!$AS$41:$AV$56,2,FALSE))</f>
        <v>#N/A</v>
      </c>
      <c r="N33" s="65"/>
      <c r="O33" s="65"/>
      <c r="P33" s="214"/>
      <c r="Q33" s="123" t="str">
        <f>IF(P32="","",VLOOKUP(P32,ﾃﾞｰﾀ!$AS$41:$AV$56,2,FALSE))</f>
        <v>宮野</v>
      </c>
      <c r="R33" s="59"/>
      <c r="S33" s="120" t="str">
        <f>ﾃﾞｰﾀ!AP22</f>
        <v>宮野</v>
      </c>
      <c r="T33" s="120" t="str">
        <f>ﾃﾞｰﾀ!AQ22</f>
        <v>瑞己</v>
      </c>
      <c r="U33" s="120" t="str">
        <f>ﾃﾞｰﾀ!AR22</f>
        <v>(宮・ｼｰｶﾞｲｱＴＣ）</v>
      </c>
      <c r="V33" s="224"/>
    </row>
    <row r="34" spans="1:22" ht="15.75" customHeight="1">
      <c r="A34" s="212">
        <v>2</v>
      </c>
      <c r="B34" s="67" t="str">
        <f>ﾃﾞｰﾀ!AP7</f>
        <v>村田</v>
      </c>
      <c r="C34" s="67" t="str">
        <f>ﾃﾞｰﾀ!AQ7</f>
        <v>夏実</v>
      </c>
      <c r="D34" s="67" t="str">
        <f>ﾃﾞｰﾀ!AR7</f>
        <v>(熊・長嶺TC）</v>
      </c>
      <c r="E34" s="106"/>
      <c r="F34" s="220">
        <v>83</v>
      </c>
      <c r="G34" s="222"/>
      <c r="H34" s="215">
        <v>1</v>
      </c>
      <c r="I34" s="67" t="str">
        <f>IF(H34="","",VLOOKUP(H34,ﾃﾞｰﾀ!$AO$41:$AR$56,2,FALSE))</f>
        <v>大石</v>
      </c>
      <c r="J34" s="65"/>
      <c r="K34" s="225">
        <v>466161</v>
      </c>
      <c r="L34" s="225"/>
      <c r="M34" s="225"/>
      <c r="N34" s="211">
        <v>11</v>
      </c>
      <c r="O34" s="122" t="str">
        <f>IF(N34="","",VLOOKUP(N34,ﾃﾞｰﾀ!$AO$41:$AR$56,2,FALSE))</f>
        <v>安藤</v>
      </c>
      <c r="P34" s="220">
        <v>86</v>
      </c>
      <c r="Q34" s="222"/>
      <c r="R34" s="104"/>
      <c r="S34" s="120" t="str">
        <f>ﾃﾞｰﾀ!AP23</f>
        <v>牧</v>
      </c>
      <c r="T34" s="120" t="str">
        <f>ﾃﾞｰﾀ!AQ23</f>
        <v>仁美</v>
      </c>
      <c r="U34" s="120" t="str">
        <f>ﾃﾞｰﾀ!AR23</f>
        <v>(大・大分Jr）</v>
      </c>
      <c r="V34" s="213">
        <v>10</v>
      </c>
    </row>
    <row r="35" spans="1:22" ht="15.75" customHeight="1">
      <c r="A35" s="212"/>
      <c r="B35" s="67" t="str">
        <f>ﾃﾞｰﾀ!AP8</f>
        <v>前田</v>
      </c>
      <c r="C35" s="67" t="str">
        <f>ﾃﾞｰﾀ!AQ8</f>
        <v>清伎</v>
      </c>
      <c r="D35" s="67" t="str">
        <f>ﾃﾞｰﾀ!AR8</f>
        <v>(熊・ﾙﾝｻﾝﾝｽ熊本）</v>
      </c>
      <c r="F35" s="69"/>
      <c r="G35" s="122"/>
      <c r="H35" s="216"/>
      <c r="I35" s="121" t="str">
        <f>IF(H34="","",VLOOKUP(H34,ﾃﾞｰﾀ!$AS$41:$AV$56,2,FALSE))</f>
        <v>吉本</v>
      </c>
      <c r="J35" s="65"/>
      <c r="K35" s="107"/>
      <c r="L35" s="65"/>
      <c r="M35" s="65"/>
      <c r="N35" s="214"/>
      <c r="O35" s="123" t="str">
        <f>IF(N34="","",VLOOKUP(N34,ﾃﾞｰﾀ!$AS$41:$AV$56,2,FALSE))</f>
        <v>福留</v>
      </c>
      <c r="P35" s="69"/>
      <c r="Q35" s="120"/>
      <c r="S35" s="120" t="str">
        <f>ﾃﾞｰﾀ!AP24</f>
        <v>大津留</v>
      </c>
      <c r="T35" s="120" t="str">
        <f>ﾃﾞｰﾀ!AQ24</f>
        <v>果歩</v>
      </c>
      <c r="U35" s="120" t="str">
        <f>ﾃﾞｰﾀ!AR24</f>
        <v>(大・大分Jr）</v>
      </c>
      <c r="V35" s="213"/>
    </row>
    <row r="36" spans="1:22" ht="15.75" customHeight="1">
      <c r="A36" s="212">
        <v>3</v>
      </c>
      <c r="B36" s="67" t="str">
        <f>ﾃﾞｰﾀ!AP9</f>
        <v>後藤</v>
      </c>
      <c r="C36" s="67" t="str">
        <f>ﾃﾞｰﾀ!AQ9</f>
        <v>暖菜</v>
      </c>
      <c r="D36" s="67" t="str">
        <f>ﾃﾞｰﾀ!AR9</f>
        <v>(長・ﾄﾚﾃﾞｨｱ）</v>
      </c>
      <c r="E36" s="104"/>
      <c r="F36" s="211">
        <v>4</v>
      </c>
      <c r="G36" s="124" t="str">
        <f>IF(F36="","",VLOOKUP(F36,ﾃﾞｰﾀ!$AO$41:$AR$56,2,FALSE))</f>
        <v>伊波</v>
      </c>
      <c r="H36" s="220">
        <v>84</v>
      </c>
      <c r="I36" s="222"/>
      <c r="J36" s="65"/>
      <c r="K36" s="107"/>
      <c r="L36" s="65"/>
      <c r="M36" s="107"/>
      <c r="N36" s="220">
        <v>83</v>
      </c>
      <c r="O36" s="222"/>
      <c r="P36" s="215">
        <v>11</v>
      </c>
      <c r="Q36" s="120" t="str">
        <f>IF(P36="","",VLOOKUP(P36,ﾃﾞｰﾀ!$AO$41:$AR$56,2,FALSE))</f>
        <v>安藤</v>
      </c>
      <c r="R36" s="104"/>
      <c r="S36" s="120" t="str">
        <f>ﾃﾞｰﾀ!AP25</f>
        <v>安藤</v>
      </c>
      <c r="T36" s="120" t="str">
        <f>ﾃﾞｰﾀ!AQ25</f>
        <v>瑠璃</v>
      </c>
      <c r="U36" s="120" t="str">
        <f>ﾃﾞｰﾀ!AR25</f>
        <v>(鹿・白銀坂Jr）</v>
      </c>
      <c r="V36" s="213">
        <v>11</v>
      </c>
    </row>
    <row r="37" spans="1:22" ht="15.75" customHeight="1">
      <c r="A37" s="212"/>
      <c r="B37" s="67" t="str">
        <f>ﾃﾞｰﾀ!AP10</f>
        <v>山口</v>
      </c>
      <c r="C37" s="67" t="str">
        <f>ﾃﾞｰﾀ!AQ10</f>
        <v>里緒</v>
      </c>
      <c r="D37" s="67" t="str">
        <f>ﾃﾞｰﾀ!AR10</f>
        <v>(長・ﾄﾚﾃﾞｨｱ）</v>
      </c>
      <c r="E37" s="105"/>
      <c r="F37" s="218"/>
      <c r="G37" s="123" t="str">
        <f>IF(F36="","",VLOOKUP(F36,ﾃﾞｰﾀ!$AS$41:$AV$56,2,FALSE))</f>
        <v>知念</v>
      </c>
      <c r="H37" s="69"/>
      <c r="I37" s="122"/>
      <c r="J37" s="65"/>
      <c r="K37" s="107"/>
      <c r="L37" s="65"/>
      <c r="M37" s="107"/>
      <c r="N37" s="69"/>
      <c r="O37" s="107"/>
      <c r="P37" s="216"/>
      <c r="Q37" s="123" t="str">
        <f>IF(P36="","",VLOOKUP(P36,ﾃﾞｰﾀ!$AS$41:$AV$56,2,FALSE))</f>
        <v>福留</v>
      </c>
      <c r="R37" s="59"/>
      <c r="S37" s="120" t="str">
        <f>ﾃﾞｰﾀ!AP26</f>
        <v>福留</v>
      </c>
      <c r="T37" s="120" t="str">
        <f>ﾃﾞｰﾀ!AQ26</f>
        <v>莉子</v>
      </c>
      <c r="U37" s="120" t="str">
        <f>ﾃﾞｰﾀ!AR26</f>
        <v>(鹿・白銀坂Jr）</v>
      </c>
      <c r="V37" s="213"/>
    </row>
    <row r="38" spans="1:22" ht="15.75" customHeight="1">
      <c r="A38" s="212">
        <v>4</v>
      </c>
      <c r="B38" s="67" t="str">
        <f>ﾃﾞｰﾀ!AP11</f>
        <v>伊波</v>
      </c>
      <c r="C38" s="67" t="str">
        <f>ﾃﾞｰﾀ!AQ11</f>
        <v>佳苗</v>
      </c>
      <c r="D38" s="67" t="str">
        <f>ﾃﾞｰﾀ!AR11</f>
        <v>(沖・沖縄TE）</v>
      </c>
      <c r="E38" s="106"/>
      <c r="F38" s="220">
        <v>83</v>
      </c>
      <c r="G38" s="221"/>
      <c r="H38" s="69"/>
      <c r="I38" s="122"/>
      <c r="J38" s="215">
        <v>1</v>
      </c>
      <c r="K38" s="122" t="str">
        <f>IF(J38="","",VLOOKUP(J38,ﾃﾞｰﾀ!$AO$41:$AR$56,2,FALSE))</f>
        <v>大石</v>
      </c>
      <c r="L38" s="215">
        <v>16</v>
      </c>
      <c r="M38" s="122" t="str">
        <f>IF(L38="","",VLOOKUP(L38,ﾃﾞｰﾀ!$AO$41:$AR$56,2,FALSE))</f>
        <v>浜田</v>
      </c>
      <c r="N38" s="69"/>
      <c r="O38" s="69"/>
      <c r="P38" s="221">
        <v>80</v>
      </c>
      <c r="Q38" s="222"/>
      <c r="R38" s="104"/>
      <c r="S38" s="120" t="str">
        <f>ﾃﾞｰﾀ!AP27</f>
        <v>織田</v>
      </c>
      <c r="T38" s="120" t="str">
        <f>ﾃﾞｰﾀ!AQ27</f>
        <v>シオリ</v>
      </c>
      <c r="U38" s="120" t="str">
        <f>ﾃﾞｰﾀ!AR27</f>
        <v>(佐・TSK)</v>
      </c>
      <c r="V38" s="213">
        <v>12</v>
      </c>
    </row>
    <row r="39" spans="1:22" ht="15.75" customHeight="1">
      <c r="A39" s="212"/>
      <c r="B39" s="67" t="str">
        <f>ﾃﾞｰﾀ!AP12</f>
        <v>知念</v>
      </c>
      <c r="C39" s="67" t="str">
        <f>ﾃﾞｰﾀ!AQ12</f>
        <v>美南子</v>
      </c>
      <c r="D39" s="67" t="str">
        <f>ﾃﾞｰﾀ!AR12</f>
        <v>(沖・具志川市テニス協会）</v>
      </c>
      <c r="F39" s="65"/>
      <c r="G39" s="67"/>
      <c r="H39" s="69"/>
      <c r="I39" s="122"/>
      <c r="J39" s="216"/>
      <c r="K39" s="123" t="str">
        <f>IF(J38="","",VLOOKUP(J38,ﾃﾞｰﾀ!$AS$41:$AV$56,2,FALSE))</f>
        <v>吉本</v>
      </c>
      <c r="L39" s="216"/>
      <c r="M39" s="123" t="str">
        <f>IF(L38="","",VLOOKUP(L38,ﾃﾞｰﾀ!$AS$41:$AV$56,2,FALSE))</f>
        <v>迫</v>
      </c>
      <c r="N39" s="69"/>
      <c r="O39" s="69"/>
      <c r="P39" s="65"/>
      <c r="Q39" s="67"/>
      <c r="S39" s="120" t="str">
        <f>ﾃﾞｰﾀ!AP28</f>
        <v>岩本</v>
      </c>
      <c r="T39" s="120" t="str">
        <f>ﾃﾞｰﾀ!AQ28</f>
        <v>紗季</v>
      </c>
      <c r="U39" s="120" t="str">
        <f>ﾃﾞｰﾀ!AR28</f>
        <v>(佐・ﾌｧｲﾝﾋﾙｽﾞ)</v>
      </c>
      <c r="V39" s="213"/>
    </row>
    <row r="40" spans="1:22" ht="15.75" customHeight="1">
      <c r="A40" s="212">
        <v>5</v>
      </c>
      <c r="B40" s="67" t="str">
        <f>ﾃﾞｰﾀ!AP13</f>
        <v>下田</v>
      </c>
      <c r="C40" s="67" t="str">
        <f>ﾃﾞｰﾀ!AQ13</f>
        <v>悠里</v>
      </c>
      <c r="D40" s="67" t="str">
        <f>ﾃﾞｰﾀ!AR13</f>
        <v>(大・OTC)</v>
      </c>
      <c r="E40" s="104"/>
      <c r="F40" s="211">
        <v>5</v>
      </c>
      <c r="G40" s="67" t="str">
        <f>IF(F40="","",VLOOKUP(F40,ﾃﾞｰﾀ!$AO$41:$AR$56,2,FALSE))</f>
        <v>下田</v>
      </c>
      <c r="H40" s="69"/>
      <c r="I40" s="122"/>
      <c r="J40" s="220">
        <v>86</v>
      </c>
      <c r="K40" s="221"/>
      <c r="L40" s="221">
        <v>81</v>
      </c>
      <c r="M40" s="222"/>
      <c r="N40" s="69"/>
      <c r="O40" s="69"/>
      <c r="P40" s="211">
        <v>14</v>
      </c>
      <c r="Q40" s="67" t="str">
        <f>IF(P40="","",VLOOKUP(P40,ﾃﾞｰﾀ!$AO$41:$AR$56,2,FALSE))</f>
        <v>柴山</v>
      </c>
      <c r="R40" s="104"/>
      <c r="S40" s="170" t="str">
        <f>ﾃﾞｰﾀ!AP29</f>
        <v>吉田</v>
      </c>
      <c r="T40" s="170" t="str">
        <f>ﾃﾞｰﾀ!AQ29</f>
        <v>絵梨奈</v>
      </c>
      <c r="U40" s="170" t="str">
        <f>ﾃﾞｰﾀ!AR29</f>
        <v>(長・ｽｶﾞTS）</v>
      </c>
      <c r="V40" s="213">
        <v>13</v>
      </c>
    </row>
    <row r="41" spans="1:22" ht="15.75" customHeight="1">
      <c r="A41" s="212"/>
      <c r="B41" s="67" t="str">
        <f>ﾃﾞｰﾀ!AP14</f>
        <v>麻生</v>
      </c>
      <c r="C41" s="67" t="str">
        <f>ﾃﾞｰﾀ!AQ14</f>
        <v>晃世</v>
      </c>
      <c r="D41" s="67" t="str">
        <f>ﾃﾞｰﾀ!AR14</f>
        <v>(大・BJ）</v>
      </c>
      <c r="E41" s="105"/>
      <c r="F41" s="218"/>
      <c r="G41" s="121" t="str">
        <f>IF(F40="","",VLOOKUP(F40,ﾃﾞｰﾀ!$AS$41:$AV$56,2,FALSE))</f>
        <v>麻生</v>
      </c>
      <c r="H41" s="69"/>
      <c r="I41" s="122"/>
      <c r="J41" s="65"/>
      <c r="K41" s="65"/>
      <c r="L41" s="65"/>
      <c r="M41" s="107"/>
      <c r="N41" s="69"/>
      <c r="O41" s="69"/>
      <c r="P41" s="214"/>
      <c r="Q41" s="123" t="str">
        <f>IF(P40="","",VLOOKUP(P40,ﾃﾞｰﾀ!$AS$41:$AV$56,2,FALSE))</f>
        <v>神之浦</v>
      </c>
      <c r="R41" s="59"/>
      <c r="S41" s="170" t="str">
        <f>ﾃﾞｰﾀ!AP30</f>
        <v>太田</v>
      </c>
      <c r="T41" s="170" t="str">
        <f>ﾃﾞｰﾀ!AQ30</f>
        <v>裕子</v>
      </c>
      <c r="U41" s="170" t="str">
        <f>ﾃﾞｰﾀ!AR30</f>
        <v>(長・ｽｶﾞTS）</v>
      </c>
      <c r="V41" s="213"/>
    </row>
    <row r="42" spans="1:22" ht="15.75" customHeight="1">
      <c r="A42" s="212">
        <v>6</v>
      </c>
      <c r="B42" s="67" t="str">
        <f>ﾃﾞｰﾀ!AP15</f>
        <v>村上</v>
      </c>
      <c r="C42" s="67" t="str">
        <f>ﾃﾞｰﾀ!AQ15</f>
        <v>加奈</v>
      </c>
      <c r="D42" s="67" t="str">
        <f>ﾃﾞｰﾀ!AR15</f>
        <v>(佐・致遠中学校)</v>
      </c>
      <c r="E42" s="106"/>
      <c r="F42" s="220">
        <v>82</v>
      </c>
      <c r="G42" s="222"/>
      <c r="H42" s="215">
        <v>8</v>
      </c>
      <c r="I42" s="122" t="str">
        <f>IF(H42="","",VLOOKUP(H42,ﾃﾞｰﾀ!$AO$41:$AR$56,2,FALSE))</f>
        <v>長谷川</v>
      </c>
      <c r="J42" s="65"/>
      <c r="K42" s="65"/>
      <c r="L42" s="65"/>
      <c r="M42" s="107"/>
      <c r="N42" s="215">
        <v>16</v>
      </c>
      <c r="O42" s="122" t="str">
        <f>IF(N42="","",VLOOKUP(N42,ﾃﾞｰﾀ!$AO$41:$AR$56,2,FALSE))</f>
        <v>浜田</v>
      </c>
      <c r="P42" s="220">
        <v>86</v>
      </c>
      <c r="Q42" s="222"/>
      <c r="R42" s="104"/>
      <c r="S42" s="120" t="str">
        <f>ﾃﾞｰﾀ!AP31</f>
        <v>柴山</v>
      </c>
      <c r="T42" s="120" t="str">
        <f>ﾃﾞｰﾀ!AQ31</f>
        <v>玲子</v>
      </c>
      <c r="U42" s="120" t="str">
        <f>ﾃﾞｰﾀ!AR31</f>
        <v>(長・ﾄﾚﾃﾞｨｱ）</v>
      </c>
      <c r="V42" s="213">
        <v>14</v>
      </c>
    </row>
    <row r="43" spans="1:22" ht="15.75" customHeight="1">
      <c r="A43" s="212"/>
      <c r="B43" s="67" t="str">
        <f>ﾃﾞｰﾀ!AP16</f>
        <v>成富</v>
      </c>
      <c r="C43" s="67" t="str">
        <f>ﾃﾞｰﾀ!AQ16</f>
        <v>紫織</v>
      </c>
      <c r="D43" s="67" t="str">
        <f>ﾃﾞｰﾀ!AR16</f>
        <v>(佐・致遠中学校)</v>
      </c>
      <c r="F43" s="69"/>
      <c r="G43" s="122"/>
      <c r="H43" s="216"/>
      <c r="I43" s="123" t="str">
        <f>IF(H42="","",VLOOKUP(H42,ﾃﾞｰﾀ!$AS$41:$AV$56,2,FALSE))</f>
        <v>中村</v>
      </c>
      <c r="J43" s="65"/>
      <c r="K43" s="65"/>
      <c r="L43" s="65"/>
      <c r="M43" s="107"/>
      <c r="N43" s="216"/>
      <c r="O43" s="123" t="str">
        <f>IF(N42="","",VLOOKUP(N42,ﾃﾞｰﾀ!$AS$41:$AV$56,2,FALSE))</f>
        <v>迫</v>
      </c>
      <c r="P43" s="69"/>
      <c r="Q43" s="120"/>
      <c r="S43" s="120" t="str">
        <f>ﾃﾞｰﾀ!AP32</f>
        <v>神之浦</v>
      </c>
      <c r="T43" s="120" t="str">
        <f>ﾃﾞｰﾀ!AQ32</f>
        <v>佳那</v>
      </c>
      <c r="U43" s="120" t="str">
        <f>ﾃﾞｰﾀ!AR32</f>
        <v>(長・ﾄﾚﾃﾞｨｱ）</v>
      </c>
      <c r="V43" s="213"/>
    </row>
    <row r="44" spans="1:22" ht="15.75" customHeight="1">
      <c r="A44" s="212">
        <v>7</v>
      </c>
      <c r="B44" s="67" t="str">
        <f>ﾃﾞｰﾀ!AP17</f>
        <v>山口</v>
      </c>
      <c r="C44" s="67" t="str">
        <f>ﾃﾞｰﾀ!AQ17</f>
        <v>夏穂</v>
      </c>
      <c r="D44" s="67" t="str">
        <f>ﾃﾞｰﾀ!AR17</f>
        <v>(宮・小林中Ｊｒ）</v>
      </c>
      <c r="E44" s="104"/>
      <c r="F44" s="211">
        <v>8</v>
      </c>
      <c r="G44" s="122" t="str">
        <f>IF(F44="","",VLOOKUP(F44,ﾃﾞｰﾀ!$AO$41:$AR$56,2,FALSE))</f>
        <v>長谷川</v>
      </c>
      <c r="H44" s="220">
        <v>80</v>
      </c>
      <c r="I44" s="221"/>
      <c r="J44" s="65"/>
      <c r="K44" s="65"/>
      <c r="L44" s="65"/>
      <c r="M44" s="65"/>
      <c r="N44" s="221">
        <v>82</v>
      </c>
      <c r="O44" s="222"/>
      <c r="P44" s="215">
        <v>16</v>
      </c>
      <c r="Q44" s="120" t="str">
        <f>IF(P44="","",VLOOKUP(P44,ﾃﾞｰﾀ!$AO$41:$AR$56,2,FALSE))</f>
        <v>浜田</v>
      </c>
      <c r="R44" s="104"/>
      <c r="S44" s="120" t="str">
        <f>ﾃﾞｰﾀ!AP33</f>
        <v>平良</v>
      </c>
      <c r="T44" s="120" t="str">
        <f>ﾃﾞｰﾀ!AQ33</f>
        <v>真波</v>
      </c>
      <c r="U44" s="120" t="str">
        <f>ﾃﾞｰﾀ!AR33</f>
        <v>（沖・ＴＣμ）</v>
      </c>
      <c r="V44" s="213">
        <v>15</v>
      </c>
    </row>
    <row r="45" spans="1:22" ht="15.75" customHeight="1">
      <c r="A45" s="212"/>
      <c r="B45" s="67" t="str">
        <f>ﾃﾞｰﾀ!AP18</f>
        <v>中嶋</v>
      </c>
      <c r="C45" s="67" t="str">
        <f>ﾃﾞｰﾀ!AQ18</f>
        <v>優</v>
      </c>
      <c r="D45" s="67" t="str">
        <f>ﾃﾞｰﾀ!AR18</f>
        <v>(宮・小林中Ｊｒ）</v>
      </c>
      <c r="E45" s="105"/>
      <c r="F45" s="218"/>
      <c r="G45" s="123" t="str">
        <f>IF(F44="","",VLOOKUP(F44,ﾃﾞｰﾀ!$AS$41:$AV$56,2,FALSE))</f>
        <v>中村</v>
      </c>
      <c r="H45" s="65"/>
      <c r="I45" s="65"/>
      <c r="J45" s="65"/>
      <c r="K45" s="67"/>
      <c r="L45" s="65"/>
      <c r="M45" s="65"/>
      <c r="N45" s="65"/>
      <c r="O45" s="107"/>
      <c r="P45" s="216"/>
      <c r="Q45" s="123" t="str">
        <f>IF(P44="","",VLOOKUP(P44,ﾃﾞｰﾀ!$AS$41:$AV$56,2,FALSE))</f>
        <v>迫</v>
      </c>
      <c r="R45" s="59"/>
      <c r="S45" s="120" t="str">
        <f>ﾃﾞｰﾀ!AP34</f>
        <v>久貝</v>
      </c>
      <c r="T45" s="120" t="str">
        <f>ﾃﾞｰﾀ!AQ34</f>
        <v>美瑠希</v>
      </c>
      <c r="U45" s="120" t="str">
        <f>ﾃﾞｰﾀ!AR34</f>
        <v>(沖・沖縄ＴＴＣ）</v>
      </c>
      <c r="V45" s="213"/>
    </row>
    <row r="46" spans="1:22" ht="15.75" customHeight="1">
      <c r="A46" s="212">
        <v>8</v>
      </c>
      <c r="B46" s="67" t="str">
        <f>ﾃﾞｰﾀ!AP19</f>
        <v>長谷川</v>
      </c>
      <c r="C46" s="67" t="str">
        <f>ﾃﾞｰﾀ!AQ19</f>
        <v>茉美</v>
      </c>
      <c r="D46" s="67" t="str">
        <f>ﾃﾞｰﾀ!AR19</f>
        <v>(熊・長嶺TC)</v>
      </c>
      <c r="E46" s="106"/>
      <c r="F46" s="217">
        <v>80</v>
      </c>
      <c r="G46" s="191"/>
      <c r="K46" s="60"/>
      <c r="P46" s="191">
        <v>80</v>
      </c>
      <c r="Q46" s="192"/>
      <c r="R46" s="104"/>
      <c r="S46" s="120" t="str">
        <f>ﾃﾞｰﾀ!AP35</f>
        <v>浜田</v>
      </c>
      <c r="T46" s="120" t="str">
        <f>ﾃﾞｰﾀ!AQ35</f>
        <v>美輝</v>
      </c>
      <c r="U46" s="120" t="str">
        <f>ﾃﾞｰﾀ!AR35</f>
        <v>(福・北九州ｳｴｽﾄ）</v>
      </c>
      <c r="V46" s="213">
        <v>16</v>
      </c>
    </row>
    <row r="47" spans="1:22" ht="15.75" customHeight="1">
      <c r="A47" s="212"/>
      <c r="B47" s="67" t="str">
        <f>ﾃﾞｰﾀ!AP20</f>
        <v>中村</v>
      </c>
      <c r="C47" s="67" t="str">
        <f>ﾃﾞｰﾀ!AQ20</f>
        <v>真由美</v>
      </c>
      <c r="D47" s="67" t="str">
        <f>ﾃﾞｰﾀ!AR20</f>
        <v>(熊・長嶺TC）</v>
      </c>
      <c r="S47" s="120" t="str">
        <f>ﾃﾞｰﾀ!AP36</f>
        <v>迫</v>
      </c>
      <c r="T47" s="120" t="str">
        <f>ﾃﾞｰﾀ!AQ36</f>
        <v>萌美</v>
      </c>
      <c r="U47" s="120" t="str">
        <f>ﾃﾞｰﾀ!AR36</f>
        <v>(福・北九州ｳｴｽﾄ）</v>
      </c>
      <c r="V47" s="213"/>
    </row>
    <row r="48" spans="1:22" ht="15.75" customHeight="1">
      <c r="A48" s="63"/>
      <c r="F48" s="129"/>
      <c r="G48" s="90" t="s">
        <v>24</v>
      </c>
      <c r="H48" s="130"/>
      <c r="I48" s="130"/>
      <c r="J48" s="129"/>
      <c r="K48" s="59"/>
      <c r="O48" s="90" t="s">
        <v>25</v>
      </c>
      <c r="U48" s="65"/>
      <c r="V48" s="70"/>
    </row>
    <row r="49" spans="1:22" ht="15.75" customHeight="1">
      <c r="A49" s="63"/>
      <c r="F49" s="211">
        <v>1</v>
      </c>
      <c r="G49" s="71" t="s">
        <v>821</v>
      </c>
      <c r="H49" s="71"/>
      <c r="I49" s="42"/>
      <c r="J49" s="227">
        <v>3</v>
      </c>
      <c r="K49" s="71"/>
      <c r="N49" s="211">
        <v>1</v>
      </c>
      <c r="O49" s="71" t="s">
        <v>534</v>
      </c>
      <c r="P49" s="89"/>
      <c r="V49" s="70"/>
    </row>
    <row r="50" spans="1:22" ht="15.75" customHeight="1">
      <c r="A50" s="63"/>
      <c r="F50" s="211"/>
      <c r="G50" s="71" t="s">
        <v>531</v>
      </c>
      <c r="H50" s="71"/>
      <c r="I50" s="42"/>
      <c r="J50" s="227"/>
      <c r="K50" s="71"/>
      <c r="N50" s="211"/>
      <c r="O50" s="71" t="s">
        <v>535</v>
      </c>
      <c r="P50" s="89"/>
      <c r="V50" s="70"/>
    </row>
    <row r="51" spans="1:22" ht="15.75" customHeight="1">
      <c r="A51" s="63"/>
      <c r="F51" s="211">
        <v>2</v>
      </c>
      <c r="G51" s="71" t="s">
        <v>532</v>
      </c>
      <c r="H51" s="71"/>
      <c r="I51" s="42"/>
      <c r="J51" s="227">
        <v>4</v>
      </c>
      <c r="K51" s="71"/>
      <c r="N51" s="211">
        <v>2</v>
      </c>
      <c r="O51" s="71" t="s">
        <v>536</v>
      </c>
      <c r="P51" s="89"/>
      <c r="V51" s="70"/>
    </row>
    <row r="52" spans="6:16" ht="15.75" customHeight="1">
      <c r="F52" s="211"/>
      <c r="G52" s="71" t="s">
        <v>533</v>
      </c>
      <c r="H52" s="71"/>
      <c r="I52" s="42"/>
      <c r="J52" s="227"/>
      <c r="K52" s="71"/>
      <c r="N52" s="211"/>
      <c r="O52" s="71" t="s">
        <v>841</v>
      </c>
      <c r="P52" s="89"/>
    </row>
  </sheetData>
  <mergeCells count="113">
    <mergeCell ref="J15:K15"/>
    <mergeCell ref="L15:M15"/>
    <mergeCell ref="N19:O19"/>
    <mergeCell ref="P17:Q17"/>
    <mergeCell ref="P15:P16"/>
    <mergeCell ref="F9:G9"/>
    <mergeCell ref="H11:I11"/>
    <mergeCell ref="H9:H10"/>
    <mergeCell ref="F15:F16"/>
    <mergeCell ref="A21:A22"/>
    <mergeCell ref="V21:V22"/>
    <mergeCell ref="J24:J25"/>
    <mergeCell ref="J26:J27"/>
    <mergeCell ref="N24:N25"/>
    <mergeCell ref="N26:N27"/>
    <mergeCell ref="F21:G21"/>
    <mergeCell ref="P21:Q21"/>
    <mergeCell ref="F24:F25"/>
    <mergeCell ref="F26:F27"/>
    <mergeCell ref="P44:P45"/>
    <mergeCell ref="N42:N43"/>
    <mergeCell ref="P38:Q38"/>
    <mergeCell ref="P34:Q34"/>
    <mergeCell ref="N44:O44"/>
    <mergeCell ref="N36:O36"/>
    <mergeCell ref="N34:N35"/>
    <mergeCell ref="P42:Q42"/>
    <mergeCell ref="H44:I44"/>
    <mergeCell ref="F42:G42"/>
    <mergeCell ref="F44:F45"/>
    <mergeCell ref="H42:H43"/>
    <mergeCell ref="K7:K8"/>
    <mergeCell ref="N9:N10"/>
    <mergeCell ref="L13:L14"/>
    <mergeCell ref="P7:P8"/>
    <mergeCell ref="L7:M7"/>
    <mergeCell ref="L8:M8"/>
    <mergeCell ref="P13:Q13"/>
    <mergeCell ref="N11:O11"/>
    <mergeCell ref="P9:Q9"/>
    <mergeCell ref="K9:M9"/>
    <mergeCell ref="J49:J50"/>
    <mergeCell ref="J51:J52"/>
    <mergeCell ref="N49:N50"/>
    <mergeCell ref="N51:N52"/>
    <mergeCell ref="F51:F52"/>
    <mergeCell ref="A4:V4"/>
    <mergeCell ref="J5:M5"/>
    <mergeCell ref="A7:A8"/>
    <mergeCell ref="V7:V8"/>
    <mergeCell ref="F7:F8"/>
    <mergeCell ref="A15:A16"/>
    <mergeCell ref="V15:V16"/>
    <mergeCell ref="A9:A10"/>
    <mergeCell ref="V9:V10"/>
    <mergeCell ref="A11:A12"/>
    <mergeCell ref="V11:V12"/>
    <mergeCell ref="A13:A14"/>
    <mergeCell ref="V13:V14"/>
    <mergeCell ref="F11:F12"/>
    <mergeCell ref="J13:J14"/>
    <mergeCell ref="F13:G13"/>
    <mergeCell ref="P11:P12"/>
    <mergeCell ref="A17:A18"/>
    <mergeCell ref="V17:V18"/>
    <mergeCell ref="A19:A20"/>
    <mergeCell ref="V19:V20"/>
    <mergeCell ref="F19:F20"/>
    <mergeCell ref="H17:H18"/>
    <mergeCell ref="N17:N18"/>
    <mergeCell ref="P19:P20"/>
    <mergeCell ref="F17:G17"/>
    <mergeCell ref="H19:I19"/>
    <mergeCell ref="A30:V30"/>
    <mergeCell ref="J31:M31"/>
    <mergeCell ref="V34:V35"/>
    <mergeCell ref="V32:V33"/>
    <mergeCell ref="P32:P33"/>
    <mergeCell ref="A34:A35"/>
    <mergeCell ref="A32:A33"/>
    <mergeCell ref="F32:F33"/>
    <mergeCell ref="F34:G34"/>
    <mergeCell ref="K34:M34"/>
    <mergeCell ref="F40:F41"/>
    <mergeCell ref="K32:K33"/>
    <mergeCell ref="L32:M32"/>
    <mergeCell ref="L33:M33"/>
    <mergeCell ref="F38:G38"/>
    <mergeCell ref="F36:F37"/>
    <mergeCell ref="L40:M40"/>
    <mergeCell ref="J40:K40"/>
    <mergeCell ref="H36:I36"/>
    <mergeCell ref="H34:H35"/>
    <mergeCell ref="V46:V47"/>
    <mergeCell ref="A36:A37"/>
    <mergeCell ref="V36:V37"/>
    <mergeCell ref="P36:P37"/>
    <mergeCell ref="A38:A39"/>
    <mergeCell ref="V38:V39"/>
    <mergeCell ref="J38:J39"/>
    <mergeCell ref="L38:L39"/>
    <mergeCell ref="F46:G46"/>
    <mergeCell ref="P46:Q46"/>
    <mergeCell ref="F49:F50"/>
    <mergeCell ref="A1:V1"/>
    <mergeCell ref="A44:A45"/>
    <mergeCell ref="V44:V45"/>
    <mergeCell ref="A42:A43"/>
    <mergeCell ref="V42:V43"/>
    <mergeCell ref="A40:A41"/>
    <mergeCell ref="V40:V41"/>
    <mergeCell ref="P40:P41"/>
    <mergeCell ref="A46:A47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tabSelected="1" view="pageBreakPreview" zoomScaleSheetLayoutView="100" workbookViewId="0" topLeftCell="A1">
      <selection activeCell="L46" sqref="L46"/>
    </sheetView>
  </sheetViews>
  <sheetFormatPr defaultColWidth="9.00390625" defaultRowHeight="15.75" customHeight="1"/>
  <cols>
    <col min="1" max="1" width="2.50390625" style="56" customWidth="1"/>
    <col min="2" max="3" width="5.25390625" style="56" customWidth="1"/>
    <col min="4" max="4" width="13.875" style="56" customWidth="1"/>
    <col min="5" max="5" width="3.75390625" style="56" customWidth="1"/>
    <col min="6" max="6" width="1.25" style="56" customWidth="1"/>
    <col min="7" max="7" width="4.625" style="56" customWidth="1"/>
    <col min="8" max="8" width="1.25" style="56" customWidth="1"/>
    <col min="9" max="9" width="4.625" style="56" customWidth="1"/>
    <col min="10" max="10" width="1.25" style="56" customWidth="1"/>
    <col min="11" max="11" width="4.625" style="56" customWidth="1"/>
    <col min="12" max="12" width="1.25" style="56" customWidth="1"/>
    <col min="13" max="13" width="4.625" style="56" customWidth="1"/>
    <col min="14" max="14" width="1.25" style="56" customWidth="1"/>
    <col min="15" max="15" width="4.625" style="56" customWidth="1"/>
    <col min="16" max="16" width="1.25" style="56" customWidth="1"/>
    <col min="17" max="17" width="4.625" style="56" customWidth="1"/>
    <col min="18" max="18" width="3.75390625" style="56" customWidth="1"/>
    <col min="19" max="19" width="5.25390625" style="59" customWidth="1"/>
    <col min="20" max="20" width="5.25390625" style="56" customWidth="1"/>
    <col min="21" max="21" width="13.875" style="56" customWidth="1"/>
    <col min="22" max="22" width="2.50390625" style="56" customWidth="1"/>
    <col min="23" max="16384" width="9.00390625" style="56" customWidth="1"/>
  </cols>
  <sheetData>
    <row r="1" spans="1:23" ht="18.75">
      <c r="A1" s="207" t="s">
        <v>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51"/>
    </row>
    <row r="2" spans="3:22" ht="15.75" customHeight="1">
      <c r="C2" s="57"/>
      <c r="J2" s="58"/>
      <c r="K2" s="58"/>
      <c r="L2" s="58"/>
      <c r="M2" s="58"/>
      <c r="S2" s="56"/>
      <c r="V2" s="61" t="s">
        <v>70</v>
      </c>
    </row>
    <row r="3" spans="3:22" ht="15.75" customHeight="1">
      <c r="C3" s="57"/>
      <c r="J3" s="58"/>
      <c r="K3" s="58"/>
      <c r="L3" s="58"/>
      <c r="M3" s="58"/>
      <c r="V3" s="72" t="s">
        <v>71</v>
      </c>
    </row>
    <row r="4" spans="1:23" ht="15.75" customHeight="1">
      <c r="A4" s="223" t="s">
        <v>60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60"/>
    </row>
    <row r="5" spans="5:19" s="60" customFormat="1" ht="15.75" customHeight="1">
      <c r="E5" s="61" t="s">
        <v>7</v>
      </c>
      <c r="G5" s="61" t="s">
        <v>38</v>
      </c>
      <c r="I5" s="61" t="s">
        <v>18</v>
      </c>
      <c r="J5" s="185" t="s">
        <v>8</v>
      </c>
      <c r="K5" s="185"/>
      <c r="L5" s="185"/>
      <c r="M5" s="185"/>
      <c r="N5" s="58" t="s">
        <v>18</v>
      </c>
      <c r="P5" s="58" t="s">
        <v>38</v>
      </c>
      <c r="R5" s="58" t="s">
        <v>7</v>
      </c>
      <c r="S5" s="62"/>
    </row>
    <row r="7" spans="1:22" ht="15.75" customHeight="1">
      <c r="A7" s="212">
        <v>1</v>
      </c>
      <c r="B7" s="128" t="str">
        <f>ﾃﾞｰﾀ!AH5</f>
        <v>林</v>
      </c>
      <c r="C7" s="128" t="str">
        <f>ﾃﾞｰﾀ!AI5</f>
        <v>裕一郎</v>
      </c>
      <c r="D7" s="128" t="str">
        <f>ﾃﾞｰﾀ!AJ5</f>
        <v>(鹿・ﾀﾞﾝﾛｯﾌﾟJr）</v>
      </c>
      <c r="E7" s="103"/>
      <c r="F7" s="211">
        <v>1</v>
      </c>
      <c r="G7" s="120" t="str">
        <f>IF(F7="","",VLOOKUP(F7,ﾃﾞｰﾀ!$AG$41:$AJ$56,2,FALSE))</f>
        <v>林</v>
      </c>
      <c r="H7" s="65"/>
      <c r="I7" s="65"/>
      <c r="J7" s="65"/>
      <c r="K7" s="213">
        <v>8</v>
      </c>
      <c r="L7" s="219" t="str">
        <f>IF(K7="","",VLOOKUP(K7,ﾃﾞｰﾀ!$AG$41:$AJ$56,2,FALSE))</f>
        <v>井上</v>
      </c>
      <c r="M7" s="219" t="e">
        <f>IF(L7="","",VLOOKUP(L7,ﾃﾞｰﾀ!$AG$41:$AJ$56,2,FALSE))</f>
        <v>#N/A</v>
      </c>
      <c r="N7" s="65"/>
      <c r="O7" s="65"/>
      <c r="P7" s="211">
        <v>9</v>
      </c>
      <c r="Q7" s="67" t="str">
        <f>IF(P7="","",VLOOKUP(P7,ﾃﾞｰﾀ!$AG$41:$AJ$56,2,FALSE))</f>
        <v>小田原</v>
      </c>
      <c r="R7" s="103"/>
      <c r="S7" s="120" t="str">
        <f>ﾃﾞｰﾀ!AH21</f>
        <v>小田原</v>
      </c>
      <c r="T7" s="120" t="str">
        <f>ﾃﾞｰﾀ!AI21</f>
        <v>敦志</v>
      </c>
      <c r="U7" s="120" t="str">
        <f>ﾃﾞｰﾀ!AJ21</f>
        <v>(福・門司LTC）</v>
      </c>
      <c r="V7" s="213">
        <v>9</v>
      </c>
    </row>
    <row r="8" spans="1:22" ht="15.75" customHeight="1">
      <c r="A8" s="212"/>
      <c r="B8" s="128" t="str">
        <f>ﾃﾞｰﾀ!AH6</f>
        <v>西田</v>
      </c>
      <c r="C8" s="128" t="str">
        <f>ﾃﾞｰﾀ!AI6</f>
        <v>浩輝</v>
      </c>
      <c r="D8" s="128" t="str">
        <f>ﾃﾞｰﾀ!AJ6</f>
        <v>(鹿･STA)</v>
      </c>
      <c r="E8" s="108"/>
      <c r="F8" s="214"/>
      <c r="G8" s="121" t="str">
        <f>IF(F7="","",VLOOKUP(F7,ﾃﾞｰﾀ!$AK$41:$AN$56,2,FALSE))</f>
        <v>西田</v>
      </c>
      <c r="H8" s="65"/>
      <c r="I8" s="65"/>
      <c r="J8" s="65"/>
      <c r="K8" s="213"/>
      <c r="L8" s="219" t="str">
        <f>IF(K7="","",VLOOKUP(K7,ﾃﾞｰﾀ!$AK$41:$AN$56,2,FALSE))</f>
        <v>石井</v>
      </c>
      <c r="M8" s="219" t="e">
        <f>IF(L7="","",VLOOKUP(L7,ﾃﾞｰﾀ!$AK$41:$AN$56,2,FALSE))</f>
        <v>#N/A</v>
      </c>
      <c r="N8" s="65"/>
      <c r="O8" s="65"/>
      <c r="P8" s="228"/>
      <c r="Q8" s="123" t="str">
        <f>IF(P7="","",VLOOKUP(P7,ﾃﾞｰﾀ!$AK$41:$AN$56,2,FALSE))</f>
        <v>南里</v>
      </c>
      <c r="R8" s="68"/>
      <c r="S8" s="120" t="str">
        <f>ﾃﾞｰﾀ!AH22</f>
        <v>南里</v>
      </c>
      <c r="T8" s="120" t="str">
        <f>ﾃﾞｰﾀ!AI22</f>
        <v>直</v>
      </c>
      <c r="U8" s="120" t="str">
        <f>ﾃﾞｰﾀ!AJ22</f>
        <v>(福・ﾌﾞﾗｲﾄﾃﾆｽｾﾝﾀｰ）</v>
      </c>
      <c r="V8" s="213"/>
    </row>
    <row r="9" spans="1:22" ht="15.75" customHeight="1">
      <c r="A9" s="212">
        <v>2</v>
      </c>
      <c r="B9" s="128" t="str">
        <f>ﾃﾞｰﾀ!AH7</f>
        <v>寺田</v>
      </c>
      <c r="C9" s="128" t="str">
        <f>ﾃﾞｰﾀ!AI7</f>
        <v>和矢</v>
      </c>
      <c r="D9" s="128" t="str">
        <f>ﾃﾞｰﾀ!AJ7</f>
        <v>(沖･沖縄TTC)</v>
      </c>
      <c r="E9" s="109"/>
      <c r="F9" s="220">
        <v>81</v>
      </c>
      <c r="G9" s="222"/>
      <c r="H9" s="215">
        <v>1</v>
      </c>
      <c r="I9" s="67" t="str">
        <f>IF(H9="","",VLOOKUP(H9,ﾃﾞｰﾀ!$AG$41:$AJ$56,2,FALSE))</f>
        <v>林</v>
      </c>
      <c r="J9" s="65"/>
      <c r="K9" s="225">
        <v>6163</v>
      </c>
      <c r="L9" s="225"/>
      <c r="M9" s="225"/>
      <c r="N9" s="211">
        <v>9</v>
      </c>
      <c r="O9" s="122" t="str">
        <f>IF(N9="","",VLOOKUP(N9,ﾃﾞｰﾀ!$AG$41:$AJ$56,2,FALSE))</f>
        <v>小田原</v>
      </c>
      <c r="P9" s="220">
        <v>97</v>
      </c>
      <c r="Q9" s="222"/>
      <c r="R9" s="103"/>
      <c r="S9" s="120" t="str">
        <f>ﾃﾞｰﾀ!AH23</f>
        <v>黒岩</v>
      </c>
      <c r="T9" s="120" t="str">
        <f>ﾃﾞｰﾀ!AI23</f>
        <v>弘行</v>
      </c>
      <c r="U9" s="120" t="str">
        <f>ﾃﾞｰﾀ!AJ23</f>
        <v>(佐・佐賀GTC)</v>
      </c>
      <c r="V9" s="213">
        <v>10</v>
      </c>
    </row>
    <row r="10" spans="1:22" ht="15.75" customHeight="1">
      <c r="A10" s="212"/>
      <c r="B10" s="128" t="str">
        <f>ﾃﾞｰﾀ!AH8</f>
        <v>友寄</v>
      </c>
      <c r="C10" s="128" t="str">
        <f>ﾃﾞｰﾀ!AI8</f>
        <v>慎之介</v>
      </c>
      <c r="D10" s="128" t="str">
        <f>ﾃﾞｰﾀ!AJ8</f>
        <v>(沖･宜野湾市ｽﾎﾟｰﾂ少年団)</v>
      </c>
      <c r="E10" s="71"/>
      <c r="F10" s="69"/>
      <c r="G10" s="107"/>
      <c r="H10" s="229"/>
      <c r="I10" s="121" t="str">
        <f>IF(H9="","",VLOOKUP(H9,ﾃﾞｰﾀ!$AK$41:$AN$56,2,FALSE))</f>
        <v>西田</v>
      </c>
      <c r="J10" s="65"/>
      <c r="K10" s="107"/>
      <c r="L10" s="65"/>
      <c r="M10" s="65"/>
      <c r="N10" s="228"/>
      <c r="O10" s="123" t="str">
        <f>IF(N9="","",VLOOKUP(N9,ﾃﾞｰﾀ!$AK$41:$AN$56,2,FALSE))</f>
        <v>南里</v>
      </c>
      <c r="P10" s="69"/>
      <c r="Q10" s="69"/>
      <c r="R10" s="71"/>
      <c r="S10" s="120" t="str">
        <f>ﾃﾞｰﾀ!AH24</f>
        <v>諸隈</v>
      </c>
      <c r="T10" s="120" t="str">
        <f>ﾃﾞｰﾀ!AI24</f>
        <v>裕亮</v>
      </c>
      <c r="U10" s="120" t="str">
        <f>ﾃﾞｰﾀ!AJ24</f>
        <v>(佐・ｳｲﾝﾌﾞﾙﾄﾞﾝTC)</v>
      </c>
      <c r="V10" s="213"/>
    </row>
    <row r="11" spans="1:22" ht="15.75" customHeight="1">
      <c r="A11" s="212">
        <v>3</v>
      </c>
      <c r="B11" s="128" t="str">
        <f>ﾃﾞｰﾀ!AH9</f>
        <v>高橋</v>
      </c>
      <c r="C11" s="128" t="str">
        <f>ﾃﾞｰﾀ!AI9</f>
        <v>一希</v>
      </c>
      <c r="D11" s="128" t="str">
        <f>ﾃﾞｰﾀ!AJ9</f>
        <v>(福・北九州ｳｴｽﾄ）</v>
      </c>
      <c r="E11" s="103"/>
      <c r="F11" s="211">
        <v>4</v>
      </c>
      <c r="G11" s="122" t="str">
        <f>IF(F11="","",VLOOKUP(F11,ﾃﾞｰﾀ!$AG$41:$AJ$56,2,FALSE))</f>
        <v>佐伯</v>
      </c>
      <c r="H11" s="220">
        <v>86</v>
      </c>
      <c r="I11" s="222"/>
      <c r="J11" s="65"/>
      <c r="K11" s="107"/>
      <c r="L11" s="65"/>
      <c r="M11" s="107"/>
      <c r="N11" s="220">
        <v>85</v>
      </c>
      <c r="O11" s="222"/>
      <c r="P11" s="215">
        <v>12</v>
      </c>
      <c r="Q11" s="120" t="str">
        <f>IF(P11="","",VLOOKUP(P11,ﾃﾞｰﾀ!$AG$41:$AJ$56,2,FALSE))</f>
        <v>成松</v>
      </c>
      <c r="R11" s="103"/>
      <c r="S11" s="120" t="str">
        <f>ﾃﾞｰﾀ!AH25</f>
        <v>高橋</v>
      </c>
      <c r="T11" s="120" t="str">
        <f>ﾃﾞｰﾀ!AI25</f>
        <v>翼</v>
      </c>
      <c r="U11" s="120" t="str">
        <f>ﾃﾞｰﾀ!AJ25</f>
        <v>(宮･ｲﾜｷﾘJr)</v>
      </c>
      <c r="V11" s="213">
        <v>11</v>
      </c>
    </row>
    <row r="12" spans="1:22" ht="15.75" customHeight="1">
      <c r="A12" s="212"/>
      <c r="B12" s="128" t="str">
        <f>ﾃﾞｰﾀ!AH10</f>
        <v>大庭</v>
      </c>
      <c r="C12" s="128" t="str">
        <f>ﾃﾞｰﾀ!AI10</f>
        <v>宗一郎</v>
      </c>
      <c r="D12" s="128" t="str">
        <f>ﾃﾞｰﾀ!AJ10</f>
        <v>(福・北九州ｳｴｽﾄ）</v>
      </c>
      <c r="E12" s="108"/>
      <c r="F12" s="214"/>
      <c r="G12" s="123" t="str">
        <f>IF(F11="","",VLOOKUP(F11,ﾃﾞｰﾀ!$AK$41:$AN$56,2,FALSE))</f>
        <v>永富</v>
      </c>
      <c r="H12" s="69"/>
      <c r="I12" s="107"/>
      <c r="J12" s="65"/>
      <c r="K12" s="107"/>
      <c r="L12" s="65"/>
      <c r="M12" s="107"/>
      <c r="N12" s="69"/>
      <c r="O12" s="107"/>
      <c r="P12" s="229"/>
      <c r="Q12" s="123" t="str">
        <f>IF(P11="","",VLOOKUP(P11,ﾃﾞｰﾀ!$AK$41:$AN$56,2,FALSE))</f>
        <v>大塚</v>
      </c>
      <c r="R12" s="68"/>
      <c r="S12" s="120" t="str">
        <f>ﾃﾞｰﾀ!AH26</f>
        <v>重山</v>
      </c>
      <c r="T12" s="120" t="str">
        <f>ﾃﾞｰﾀ!AI26</f>
        <v>裕紀</v>
      </c>
      <c r="U12" s="120" t="str">
        <f>ﾃﾞｰﾀ!AJ26</f>
        <v>(宮･ｲﾜｷﾘJr)</v>
      </c>
      <c r="V12" s="213"/>
    </row>
    <row r="13" spans="1:22" ht="15.75" customHeight="1">
      <c r="A13" s="212">
        <v>4</v>
      </c>
      <c r="B13" s="128" t="str">
        <f>ﾃﾞｰﾀ!AH11</f>
        <v>佐伯</v>
      </c>
      <c r="C13" s="128" t="str">
        <f>ﾃﾞｰﾀ!AI11</f>
        <v>直政</v>
      </c>
      <c r="D13" s="128" t="str">
        <f>ﾃﾞｰﾀ!AJ11</f>
        <v>(大･LOB．TA)</v>
      </c>
      <c r="E13" s="109"/>
      <c r="F13" s="220">
        <v>83</v>
      </c>
      <c r="G13" s="221"/>
      <c r="H13" s="69"/>
      <c r="I13" s="107"/>
      <c r="J13" s="215">
        <v>8</v>
      </c>
      <c r="K13" s="122" t="str">
        <f>IF(J13="","",VLOOKUP(J13,ﾃﾞｰﾀ!$AG$41:$AJ$56,2,FALSE))</f>
        <v>井上</v>
      </c>
      <c r="L13" s="215">
        <v>13</v>
      </c>
      <c r="M13" s="122" t="str">
        <f>IF(L13="","",VLOOKUP(L13,ﾃﾞｰﾀ!$AG$41:$AJ$56,2,FALSE))</f>
        <v>池田</v>
      </c>
      <c r="N13" s="69"/>
      <c r="O13" s="69"/>
      <c r="P13" s="221" t="s">
        <v>892</v>
      </c>
      <c r="Q13" s="222"/>
      <c r="R13" s="103"/>
      <c r="S13" s="120" t="str">
        <f>ﾃﾞｰﾀ!AH27</f>
        <v>成松</v>
      </c>
      <c r="T13" s="120" t="str">
        <f>ﾃﾞｰﾀ!AI27</f>
        <v>智希</v>
      </c>
      <c r="U13" s="120" t="str">
        <f>ﾃﾞｰﾀ!AJ27</f>
        <v>(熊・RKKﾙｰﾃﾞﾝｽTC)</v>
      </c>
      <c r="V13" s="213">
        <v>12</v>
      </c>
    </row>
    <row r="14" spans="1:22" ht="15.75" customHeight="1">
      <c r="A14" s="212"/>
      <c r="B14" s="128" t="str">
        <f>ﾃﾞｰﾀ!AH12</f>
        <v>永富</v>
      </c>
      <c r="C14" s="128" t="str">
        <f>ﾃﾞｰﾀ!AI12</f>
        <v>康太郎</v>
      </c>
      <c r="D14" s="128" t="str">
        <f>ﾃﾞｰﾀ!AJ12</f>
        <v>(大・LOB.TA）</v>
      </c>
      <c r="E14" s="71"/>
      <c r="F14" s="65"/>
      <c r="G14" s="65"/>
      <c r="H14" s="69"/>
      <c r="I14" s="107"/>
      <c r="J14" s="229"/>
      <c r="K14" s="123" t="str">
        <f>IF(J13="","",VLOOKUP(J13,ﾃﾞｰﾀ!$AK$41:$AN$56,2,FALSE))</f>
        <v>石井</v>
      </c>
      <c r="L14" s="229"/>
      <c r="M14" s="123" t="str">
        <f>IF(L13="","",VLOOKUP(L13,ﾃﾞｰﾀ!$AK$41:$AN$56,2,FALSE))</f>
        <v>徳田</v>
      </c>
      <c r="N14" s="69"/>
      <c r="O14" s="69"/>
      <c r="P14" s="65"/>
      <c r="Q14" s="65"/>
      <c r="R14" s="71"/>
      <c r="S14" s="120" t="str">
        <f>ﾃﾞｰﾀ!AH28</f>
        <v>大塚</v>
      </c>
      <c r="T14" s="120" t="str">
        <f>ﾃﾞｰﾀ!AI28</f>
        <v>陽平</v>
      </c>
      <c r="U14" s="120" t="str">
        <f>ﾃﾞｰﾀ!AJ28</f>
        <v>(熊･長嶺TC)</v>
      </c>
      <c r="V14" s="213"/>
    </row>
    <row r="15" spans="1:22" ht="15.75" customHeight="1">
      <c r="A15" s="212">
        <v>5</v>
      </c>
      <c r="B15" s="128" t="str">
        <f>ﾃﾞｰﾀ!AH13</f>
        <v>田村</v>
      </c>
      <c r="C15" s="128" t="str">
        <f>ﾃﾞｰﾀ!AI13</f>
        <v>知大</v>
      </c>
      <c r="D15" s="128" t="str">
        <f>ﾃﾞｰﾀ!AJ13</f>
        <v>(沖･小禄ﾃﾆｽｽﾎﾟｰﾂ少年団)</v>
      </c>
      <c r="E15" s="103"/>
      <c r="F15" s="211">
        <v>6</v>
      </c>
      <c r="G15" s="67" t="str">
        <f>IF(F15="","",VLOOKUP(F15,ﾃﾞｰﾀ!$AG$41:$AJ$56,2,FALSE))</f>
        <v>田﨑</v>
      </c>
      <c r="H15" s="69"/>
      <c r="I15" s="107"/>
      <c r="J15" s="220">
        <v>85</v>
      </c>
      <c r="K15" s="221"/>
      <c r="L15" s="221">
        <v>82</v>
      </c>
      <c r="M15" s="222"/>
      <c r="N15" s="69"/>
      <c r="O15" s="69"/>
      <c r="P15" s="211">
        <v>13</v>
      </c>
      <c r="Q15" s="67" t="str">
        <f>IF(P15="","",VLOOKUP(P15,ﾃﾞｰﾀ!$AG$41:$AJ$56,2,FALSE))</f>
        <v>池田</v>
      </c>
      <c r="R15" s="103"/>
      <c r="S15" s="120" t="str">
        <f>ﾃﾞｰﾀ!AH29</f>
        <v>池田</v>
      </c>
      <c r="T15" s="120" t="str">
        <f>ﾃﾞｰﾀ!AI29</f>
        <v>智博</v>
      </c>
      <c r="U15" s="120" t="str">
        <f>ﾃﾞｰﾀ!AJ29</f>
        <v>(佐・太閤TC）</v>
      </c>
      <c r="V15" s="213">
        <v>13</v>
      </c>
    </row>
    <row r="16" spans="1:22" ht="15.75" customHeight="1">
      <c r="A16" s="212"/>
      <c r="B16" s="128" t="str">
        <f>ﾃﾞｰﾀ!AH14</f>
        <v>當真</v>
      </c>
      <c r="C16" s="128" t="str">
        <f>ﾃﾞｰﾀ!AI14</f>
        <v>恭平</v>
      </c>
      <c r="D16" s="128" t="str">
        <f>ﾃﾞｰﾀ!AJ14</f>
        <v>(沖･ﾃﾆｽｶﾚｯｼﾞμ)</v>
      </c>
      <c r="E16" s="108"/>
      <c r="F16" s="228"/>
      <c r="G16" s="121" t="str">
        <f>IF(F15="","",VLOOKUP(F15,ﾃﾞｰﾀ!$AK$41:$AN$56,2,FALSE))</f>
        <v>内田</v>
      </c>
      <c r="H16" s="69"/>
      <c r="I16" s="107"/>
      <c r="J16" s="65"/>
      <c r="K16" s="65"/>
      <c r="L16" s="65"/>
      <c r="M16" s="107"/>
      <c r="N16" s="69"/>
      <c r="O16" s="69"/>
      <c r="P16" s="228"/>
      <c r="Q16" s="123" t="str">
        <f>IF(P15="","",VLOOKUP(P15,ﾃﾞｰﾀ!$AK$41:$AN$56,2,FALSE))</f>
        <v>徳田</v>
      </c>
      <c r="R16" s="68"/>
      <c r="S16" s="120" t="str">
        <f>ﾃﾞｰﾀ!AH30</f>
        <v>徳田</v>
      </c>
      <c r="T16" s="120" t="str">
        <f>ﾃﾞｰﾀ!AI30</f>
        <v>倫太郎</v>
      </c>
      <c r="U16" s="120" t="str">
        <f>ﾃﾞｰﾀ!AJ30</f>
        <v>(佐・佐賀GTC）</v>
      </c>
      <c r="V16" s="213"/>
    </row>
    <row r="17" spans="1:22" ht="15.75" customHeight="1">
      <c r="A17" s="212">
        <v>6</v>
      </c>
      <c r="B17" s="128" t="str">
        <f>ﾃﾞｰﾀ!AH15</f>
        <v>田﨑</v>
      </c>
      <c r="C17" s="128" t="str">
        <f>ﾃﾞｰﾀ!AI15</f>
        <v>竣亮</v>
      </c>
      <c r="D17" s="128" t="str">
        <f>ﾃﾞｰﾀ!AJ15</f>
        <v>(大・ﾍﾞﾙﾃｯｸｽ）</v>
      </c>
      <c r="E17" s="109"/>
      <c r="F17" s="220">
        <v>81</v>
      </c>
      <c r="G17" s="222"/>
      <c r="H17" s="215">
        <v>8</v>
      </c>
      <c r="I17" s="122" t="str">
        <f>IF(H17="","",VLOOKUP(H17,ﾃﾞｰﾀ!$AG$41:$AJ$56,2,FALSE))</f>
        <v>井上</v>
      </c>
      <c r="J17" s="65"/>
      <c r="K17" s="65"/>
      <c r="L17" s="65"/>
      <c r="M17" s="107"/>
      <c r="N17" s="215">
        <v>13</v>
      </c>
      <c r="O17" s="122" t="str">
        <f>IF(N17="","",VLOOKUP(N17,ﾃﾞｰﾀ!$AG$41:$AJ$56,2,FALSE))</f>
        <v>池田</v>
      </c>
      <c r="P17" s="220">
        <v>82</v>
      </c>
      <c r="Q17" s="222"/>
      <c r="R17" s="103"/>
      <c r="S17" s="120" t="str">
        <f>ﾃﾞｰﾀ!AH31</f>
        <v>田島</v>
      </c>
      <c r="T17" s="120" t="str">
        <f>ﾃﾞｰﾀ!AI31</f>
        <v>義大</v>
      </c>
      <c r="U17" s="120" t="str">
        <f>ﾃﾞｰﾀ!AJ31</f>
        <v>(長・ﾄﾚﾃﾞｨｱTC）</v>
      </c>
      <c r="V17" s="213">
        <v>14</v>
      </c>
    </row>
    <row r="18" spans="1:22" ht="15.75" customHeight="1">
      <c r="A18" s="212"/>
      <c r="B18" s="128" t="str">
        <f>ﾃﾞｰﾀ!AH16</f>
        <v>内田</v>
      </c>
      <c r="C18" s="128" t="str">
        <f>ﾃﾞｰﾀ!AI16</f>
        <v>浩史</v>
      </c>
      <c r="D18" s="128" t="str">
        <f>ﾃﾞｰﾀ!AJ16</f>
        <v>(大・BJ）</v>
      </c>
      <c r="E18" s="71"/>
      <c r="F18" s="69"/>
      <c r="G18" s="107"/>
      <c r="H18" s="229"/>
      <c r="I18" s="123" t="str">
        <f>IF(H17="","",VLOOKUP(H17,ﾃﾞｰﾀ!$AK$41:$AN$56,2,FALSE))</f>
        <v>石井</v>
      </c>
      <c r="J18" s="65"/>
      <c r="K18" s="65"/>
      <c r="L18" s="65"/>
      <c r="M18" s="107"/>
      <c r="N18" s="229"/>
      <c r="O18" s="123" t="str">
        <f>IF(N17="","",VLOOKUP(N17,ﾃﾞｰﾀ!$AK$41:$AN$56,2,FALSE))</f>
        <v>徳田</v>
      </c>
      <c r="P18" s="69"/>
      <c r="Q18" s="69"/>
      <c r="R18" s="68"/>
      <c r="S18" s="120" t="str">
        <f>ﾃﾞｰﾀ!AH32</f>
        <v>吉田</v>
      </c>
      <c r="T18" s="120" t="str">
        <f>ﾃﾞｰﾀ!AI32</f>
        <v>唯将</v>
      </c>
      <c r="U18" s="120" t="str">
        <f>ﾃﾞｰﾀ!AJ32</f>
        <v>(長・ﾄﾚﾃﾞｨｱTC）</v>
      </c>
      <c r="V18" s="213"/>
    </row>
    <row r="19" spans="1:22" ht="15.75" customHeight="1">
      <c r="A19" s="212">
        <v>7</v>
      </c>
      <c r="B19" s="128" t="str">
        <f>ﾃﾞｰﾀ!AH17</f>
        <v>志風 </v>
      </c>
      <c r="C19" s="128" t="str">
        <f>ﾃﾞｰﾀ!AI17</f>
        <v>友規</v>
      </c>
      <c r="D19" s="128" t="str">
        <f>ﾃﾞｰﾀ!AJ17</f>
        <v>(鹿･ｴﾙｸﾞ)</v>
      </c>
      <c r="E19" s="103"/>
      <c r="F19" s="211">
        <v>8</v>
      </c>
      <c r="G19" s="122" t="str">
        <f>IF(F19="","",VLOOKUP(F19,ﾃﾞｰﾀ!$AG$41:$AJ$56,2,FALSE))</f>
        <v>井上</v>
      </c>
      <c r="H19" s="220">
        <v>85</v>
      </c>
      <c r="I19" s="221"/>
      <c r="J19" s="65"/>
      <c r="K19" s="65"/>
      <c r="L19" s="65"/>
      <c r="M19" s="65"/>
      <c r="N19" s="221">
        <v>85</v>
      </c>
      <c r="O19" s="222"/>
      <c r="P19" s="215">
        <v>16</v>
      </c>
      <c r="Q19" s="120" t="str">
        <f>IF(P19="","",VLOOKUP(P19,ﾃﾞｰﾀ!$AG$41:$AJ$56,2,FALSE))</f>
        <v>山口</v>
      </c>
      <c r="R19" s="103"/>
      <c r="S19" s="120" t="str">
        <f>ﾃﾞｰﾀ!AH33</f>
        <v>吉村</v>
      </c>
      <c r="T19" s="120" t="str">
        <f>ﾃﾞｰﾀ!AI33</f>
        <v>太志</v>
      </c>
      <c r="U19" s="120" t="str">
        <f>ﾃﾞｰﾀ!AJ33</f>
        <v>(熊･PASSINGTC)</v>
      </c>
      <c r="V19" s="213">
        <v>15</v>
      </c>
    </row>
    <row r="20" spans="1:22" ht="15.75" customHeight="1">
      <c r="A20" s="212"/>
      <c r="B20" s="128" t="str">
        <f>ﾃﾞｰﾀ!AH18</f>
        <v>芝原</v>
      </c>
      <c r="C20" s="128" t="str">
        <f>ﾃﾞｰﾀ!AI18</f>
        <v>勝太</v>
      </c>
      <c r="D20" s="128" t="str">
        <f>ﾃﾞｰﾀ!AJ18</f>
        <v>(鹿･鹿屋Jr)</v>
      </c>
      <c r="E20" s="108"/>
      <c r="F20" s="228"/>
      <c r="G20" s="123" t="str">
        <f>IF(F19="","",VLOOKUP(F19,ﾃﾞｰﾀ!$AK$41:$AN$56,2,FALSE))</f>
        <v>石井</v>
      </c>
      <c r="H20" s="65"/>
      <c r="I20" s="65"/>
      <c r="J20" s="65"/>
      <c r="K20" s="65"/>
      <c r="L20" s="65"/>
      <c r="M20" s="65"/>
      <c r="N20" s="65"/>
      <c r="O20" s="107"/>
      <c r="P20" s="229"/>
      <c r="Q20" s="123" t="str">
        <f>IF(P19="","",VLOOKUP(P19,ﾃﾞｰﾀ!$AK$41:$AN$56,2,FALSE))</f>
        <v>青山</v>
      </c>
      <c r="R20" s="68"/>
      <c r="S20" s="120" t="str">
        <f>ﾃﾞｰﾀ!AH34</f>
        <v>南部</v>
      </c>
      <c r="T20" s="120" t="str">
        <f>ﾃﾞｰﾀ!AI34</f>
        <v>湧気</v>
      </c>
      <c r="U20" s="120" t="str">
        <f>ﾃﾞｰﾀ!AJ34</f>
        <v>(熊･PASSINGTC)</v>
      </c>
      <c r="V20" s="213"/>
    </row>
    <row r="21" spans="1:22" ht="15.75" customHeight="1">
      <c r="A21" s="212">
        <v>8</v>
      </c>
      <c r="B21" s="128" t="str">
        <f>ﾃﾞｰﾀ!AH19</f>
        <v>井上</v>
      </c>
      <c r="C21" s="128" t="str">
        <f>ﾃﾞｰﾀ!AI19</f>
        <v>敬博</v>
      </c>
      <c r="D21" s="128" t="str">
        <f>ﾃﾞｰﾀ!AJ19</f>
        <v>(宮･ﾗｲｼﾞﾝｻﾝ)</v>
      </c>
      <c r="E21" s="106"/>
      <c r="F21" s="217">
        <v>82</v>
      </c>
      <c r="G21" s="191"/>
      <c r="P21" s="191">
        <v>82</v>
      </c>
      <c r="Q21" s="192"/>
      <c r="R21" s="104"/>
      <c r="S21" s="120" t="str">
        <f>ﾃﾞｰﾀ!AH35</f>
        <v>山口</v>
      </c>
      <c r="T21" s="120" t="str">
        <f>ﾃﾞｰﾀ!AI35</f>
        <v>颯也</v>
      </c>
      <c r="U21" s="120" t="str">
        <f>ﾃﾞｰﾀ!AJ35</f>
        <v>(長・ﾀﾞｲﾔﾓﾝﾄﾞTC）</v>
      </c>
      <c r="V21" s="213">
        <v>16</v>
      </c>
    </row>
    <row r="22" spans="1:22" ht="15.75" customHeight="1">
      <c r="A22" s="212"/>
      <c r="B22" s="128" t="str">
        <f>ﾃﾞｰﾀ!AH20</f>
        <v>石井</v>
      </c>
      <c r="C22" s="128" t="str">
        <f>ﾃﾞｰﾀ!AI20</f>
        <v>智久</v>
      </c>
      <c r="D22" s="128" t="str">
        <f>ﾃﾞｰﾀ!AJ20</f>
        <v>(宮・ｼｰｶﾞｲｱ）</v>
      </c>
      <c r="S22" s="120" t="str">
        <f>ﾃﾞｰﾀ!AH36</f>
        <v>青山</v>
      </c>
      <c r="T22" s="120" t="str">
        <f>ﾃﾞｰﾀ!AI36</f>
        <v>悠希</v>
      </c>
      <c r="U22" s="120" t="str">
        <f>ﾃﾞｰﾀ!AJ36</f>
        <v>(長・ｽｶﾞTS）</v>
      </c>
      <c r="V22" s="213"/>
    </row>
    <row r="23" spans="1:22" ht="15.75" customHeight="1">
      <c r="A23" s="63"/>
      <c r="F23" s="129"/>
      <c r="G23" s="151" t="s">
        <v>24</v>
      </c>
      <c r="H23" s="130"/>
      <c r="I23" s="130"/>
      <c r="J23" s="129"/>
      <c r="K23" s="59"/>
      <c r="O23" s="90" t="s">
        <v>25</v>
      </c>
      <c r="V23" s="66"/>
    </row>
    <row r="24" spans="1:22" ht="15.75" customHeight="1">
      <c r="A24" s="63"/>
      <c r="F24" s="227">
        <v>1</v>
      </c>
      <c r="G24" s="131"/>
      <c r="H24" s="131"/>
      <c r="I24" s="132"/>
      <c r="J24" s="227">
        <v>3</v>
      </c>
      <c r="K24" s="71"/>
      <c r="N24" s="211">
        <v>1</v>
      </c>
      <c r="O24" s="71" t="s">
        <v>701</v>
      </c>
      <c r="P24" s="89"/>
      <c r="V24" s="66"/>
    </row>
    <row r="25" spans="1:22" ht="15.75" customHeight="1">
      <c r="A25" s="63"/>
      <c r="F25" s="227"/>
      <c r="G25" s="131"/>
      <c r="H25" s="131"/>
      <c r="I25" s="132"/>
      <c r="J25" s="227"/>
      <c r="K25" s="71"/>
      <c r="N25" s="211"/>
      <c r="O25" s="71" t="s">
        <v>702</v>
      </c>
      <c r="P25" s="89"/>
      <c r="V25" s="66"/>
    </row>
    <row r="26" spans="1:22" ht="15.75" customHeight="1">
      <c r="A26" s="63"/>
      <c r="F26" s="227">
        <v>2</v>
      </c>
      <c r="G26" s="131"/>
      <c r="H26" s="131"/>
      <c r="I26" s="132"/>
      <c r="J26" s="227">
        <v>4</v>
      </c>
      <c r="K26" s="71"/>
      <c r="N26" s="211">
        <v>2</v>
      </c>
      <c r="O26" s="71" t="s">
        <v>703</v>
      </c>
      <c r="P26" s="89"/>
      <c r="V26" s="66"/>
    </row>
    <row r="27" spans="1:22" ht="15.75" customHeight="1">
      <c r="A27" s="63"/>
      <c r="F27" s="227"/>
      <c r="G27" s="131"/>
      <c r="H27" s="131"/>
      <c r="I27" s="132"/>
      <c r="J27" s="227"/>
      <c r="K27" s="71"/>
      <c r="N27" s="211"/>
      <c r="O27" s="71" t="s">
        <v>704</v>
      </c>
      <c r="P27" s="89"/>
      <c r="V27" s="66"/>
    </row>
    <row r="28" spans="1:22" ht="15.75" customHeight="1">
      <c r="A28" s="63"/>
      <c r="F28" s="89"/>
      <c r="G28" s="71"/>
      <c r="H28" s="71"/>
      <c r="I28" s="42"/>
      <c r="J28" s="89"/>
      <c r="K28" s="71"/>
      <c r="N28" s="89"/>
      <c r="O28" s="71"/>
      <c r="P28" s="89"/>
      <c r="V28" s="66"/>
    </row>
    <row r="29" spans="1:22" ht="15.75" customHeight="1">
      <c r="A29" s="63"/>
      <c r="F29" s="89"/>
      <c r="G29" s="71"/>
      <c r="H29" s="71"/>
      <c r="I29" s="42"/>
      <c r="J29" s="89"/>
      <c r="K29" s="71"/>
      <c r="N29" s="89"/>
      <c r="O29" s="71"/>
      <c r="P29" s="89"/>
      <c r="V29" s="66"/>
    </row>
    <row r="30" spans="1:23" ht="15.75" customHeight="1">
      <c r="A30" s="223" t="s">
        <v>61</v>
      </c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60"/>
    </row>
    <row r="31" spans="5:19" s="60" customFormat="1" ht="15.75" customHeight="1">
      <c r="E31" s="61" t="s">
        <v>51</v>
      </c>
      <c r="G31" s="61" t="s">
        <v>52</v>
      </c>
      <c r="I31" s="61" t="s">
        <v>53</v>
      </c>
      <c r="J31" s="185" t="s">
        <v>54</v>
      </c>
      <c r="K31" s="185"/>
      <c r="L31" s="185"/>
      <c r="M31" s="185"/>
      <c r="N31" s="58" t="s">
        <v>53</v>
      </c>
      <c r="P31" s="58" t="s">
        <v>52</v>
      </c>
      <c r="R31" s="58" t="s">
        <v>51</v>
      </c>
      <c r="S31" s="62"/>
    </row>
    <row r="32" spans="1:22" s="71" customFormat="1" ht="15.75" customHeight="1">
      <c r="A32" s="212">
        <v>1</v>
      </c>
      <c r="B32" s="67" t="str">
        <f>ﾃﾞｰﾀ!AX5</f>
        <v>寺園</v>
      </c>
      <c r="C32" s="67" t="str">
        <f>ﾃﾞｰﾀ!AY5</f>
        <v>さくら</v>
      </c>
      <c r="D32" s="67" t="str">
        <f>ﾃﾞｰﾀ!AZ5</f>
        <v>(福・筑紫野LTC）</v>
      </c>
      <c r="E32" s="103"/>
      <c r="F32" s="211">
        <v>1</v>
      </c>
      <c r="G32" s="67" t="str">
        <f>IF(F32="","",VLOOKUP(F32,ﾃﾞｰﾀ!$AW$41:$AZ$56,2,FALSE))</f>
        <v>寺園</v>
      </c>
      <c r="H32" s="65"/>
      <c r="I32" s="65"/>
      <c r="J32" s="65"/>
      <c r="K32" s="213">
        <v>16</v>
      </c>
      <c r="L32" s="219" t="str">
        <f>IF(K32="","",VLOOKUP(K32,ﾃﾞｰﾀ!$AW$41:$AZ$56,2,FALSE))</f>
        <v>円本</v>
      </c>
      <c r="M32" s="219" t="e">
        <f>IF(L32="","",VLOOKUP(L32,ﾃﾞｰﾀ!$AW$41:$AZ$56,2,FALSE))</f>
        <v>#N/A</v>
      </c>
      <c r="N32" s="65"/>
      <c r="O32" s="65"/>
      <c r="P32" s="211">
        <v>10</v>
      </c>
      <c r="Q32" s="67" t="str">
        <f>IF(P32="","",VLOOKUP(P32,ﾃﾞｰﾀ!$AW$41:$AZ$56,2,FALSE))</f>
        <v>内田</v>
      </c>
      <c r="R32" s="103"/>
      <c r="S32" s="120" t="str">
        <f>ﾃﾞｰﾀ!AX21</f>
        <v>井上</v>
      </c>
      <c r="T32" s="120" t="str">
        <f>ﾃﾞｰﾀ!AY21</f>
        <v>愛</v>
      </c>
      <c r="U32" s="120" t="str">
        <f>ﾃﾞｰﾀ!AZ21</f>
        <v>(長・大村Jr）</v>
      </c>
      <c r="V32" s="224">
        <v>9</v>
      </c>
    </row>
    <row r="33" spans="1:22" ht="15.75" customHeight="1">
      <c r="A33" s="212"/>
      <c r="B33" s="67" t="str">
        <f>ﾃﾞｰﾀ!AX6</f>
        <v>山田</v>
      </c>
      <c r="C33" s="67" t="str">
        <f>ﾃﾞｰﾀ!AY6</f>
        <v>純礼</v>
      </c>
      <c r="D33" s="67" t="str">
        <f>ﾃﾞｰﾀ!AZ6</f>
        <v>(福・筑紫野LTC）</v>
      </c>
      <c r="E33" s="105"/>
      <c r="F33" s="214"/>
      <c r="G33" s="121" t="str">
        <f>IF(F32="","",VLOOKUP(F32,ﾃﾞｰﾀ!$BA$41:$BD$56,2,FALSE))</f>
        <v>山田</v>
      </c>
      <c r="H33" s="65"/>
      <c r="I33" s="65"/>
      <c r="J33" s="65"/>
      <c r="K33" s="213"/>
      <c r="L33" s="219" t="str">
        <f>IF(K32="","",VLOOKUP(K32,ﾃﾞｰﾀ!$BA$41:$BD$56,2,FALSE))</f>
        <v>円本</v>
      </c>
      <c r="M33" s="219" t="e">
        <f>IF(L32="","",VLOOKUP(L32,ﾃﾞｰﾀ!$BA$41:$BD$56,2,FALSE))</f>
        <v>#N/A</v>
      </c>
      <c r="N33" s="65"/>
      <c r="O33" s="65"/>
      <c r="P33" s="214"/>
      <c r="Q33" s="123" t="str">
        <f>IF(P32="","",VLOOKUP(P32,ﾃﾞｰﾀ!$BA$41:$BD$56,2,FALSE))</f>
        <v>小石</v>
      </c>
      <c r="R33" s="59"/>
      <c r="S33" s="120" t="str">
        <f>ﾃﾞｰﾀ!AX22</f>
        <v>山口</v>
      </c>
      <c r="T33" s="120" t="str">
        <f>ﾃﾞｰﾀ!AY22</f>
        <v>響子</v>
      </c>
      <c r="U33" s="120" t="str">
        <f>ﾃﾞｰﾀ!AZ22</f>
        <v>(長・大村Jr）</v>
      </c>
      <c r="V33" s="224"/>
    </row>
    <row r="34" spans="1:22" ht="15.75" customHeight="1">
      <c r="A34" s="212">
        <v>2</v>
      </c>
      <c r="B34" s="67" t="str">
        <f>ﾃﾞｰﾀ!AX7</f>
        <v>高元</v>
      </c>
      <c r="C34" s="67" t="str">
        <f>ﾃﾞｰﾀ!AY7</f>
        <v>菜緒</v>
      </c>
      <c r="D34" s="67" t="str">
        <f>ﾃﾞｰﾀ!AZ7</f>
        <v>(宮・小林中Ｊｒ）</v>
      </c>
      <c r="E34" s="106"/>
      <c r="F34" s="220">
        <v>80</v>
      </c>
      <c r="G34" s="222"/>
      <c r="H34" s="215">
        <v>1</v>
      </c>
      <c r="I34" s="67" t="str">
        <f>IF(H34="","",VLOOKUP(H34,ﾃﾞｰﾀ!$AW$41:$AZ$56,2,FALSE))</f>
        <v>寺園</v>
      </c>
      <c r="J34" s="65"/>
      <c r="K34" s="225">
        <v>634660</v>
      </c>
      <c r="L34" s="225"/>
      <c r="M34" s="225"/>
      <c r="N34" s="211">
        <v>12</v>
      </c>
      <c r="O34" s="122" t="str">
        <f>IF(N34="","",VLOOKUP(N34,ﾃﾞｰﾀ!$AW$41:$AZ$56,2,FALSE))</f>
        <v>松元</v>
      </c>
      <c r="P34" s="220">
        <v>97</v>
      </c>
      <c r="Q34" s="222"/>
      <c r="R34" s="104"/>
      <c r="S34" s="120" t="str">
        <f>ﾃﾞｰﾀ!AX23</f>
        <v>内田</v>
      </c>
      <c r="T34" s="120" t="str">
        <f>ﾃﾞｰﾀ!AY23</f>
        <v>晴子</v>
      </c>
      <c r="U34" s="120" t="str">
        <f>ﾃﾞｰﾀ!AZ23</f>
        <v>(熊・長嶺TC）</v>
      </c>
      <c r="V34" s="213">
        <v>10</v>
      </c>
    </row>
    <row r="35" spans="1:22" ht="15.75" customHeight="1">
      <c r="A35" s="212"/>
      <c r="B35" s="67" t="str">
        <f>ﾃﾞｰﾀ!AX8</f>
        <v>山口</v>
      </c>
      <c r="C35" s="67" t="str">
        <f>ﾃﾞｰﾀ!AY8</f>
        <v>遥香</v>
      </c>
      <c r="D35" s="67" t="str">
        <f>ﾃﾞｰﾀ!AZ8</f>
        <v>(宮・小林中Ｊｒ）</v>
      </c>
      <c r="F35" s="69"/>
      <c r="G35" s="122"/>
      <c r="H35" s="216"/>
      <c r="I35" s="121" t="str">
        <f>IF(H34="","",VLOOKUP(H34,ﾃﾞｰﾀ!$BA$41:$BD$56,2,FALSE))</f>
        <v>山田</v>
      </c>
      <c r="J35" s="65"/>
      <c r="K35" s="107"/>
      <c r="L35" s="65"/>
      <c r="M35" s="65"/>
      <c r="N35" s="214"/>
      <c r="O35" s="123" t="str">
        <f>IF(N34="","",VLOOKUP(N34,ﾃﾞｰﾀ!$BA$41:$BD$56,2,FALSE))</f>
        <v>鮫島</v>
      </c>
      <c r="P35" s="69"/>
      <c r="Q35" s="120"/>
      <c r="S35" s="120" t="str">
        <f>ﾃﾞｰﾀ!AX24</f>
        <v>小石</v>
      </c>
      <c r="T35" s="120" t="str">
        <f>ﾃﾞｰﾀ!AY24</f>
        <v>妃呂子</v>
      </c>
      <c r="U35" s="120" t="str">
        <f>ﾃﾞｰﾀ!AZ24</f>
        <v>(熊・RKKﾙｰﾃﾞﾝｽTC)</v>
      </c>
      <c r="V35" s="213"/>
    </row>
    <row r="36" spans="1:22" ht="15.75" customHeight="1">
      <c r="A36" s="212">
        <v>3</v>
      </c>
      <c r="B36" s="171" t="str">
        <f>ﾃﾞｰﾀ!AX9</f>
        <v>溝川</v>
      </c>
      <c r="C36" s="171" t="str">
        <f>ﾃﾞｰﾀ!AY9</f>
        <v>純那</v>
      </c>
      <c r="D36" s="171" t="str">
        <f>ﾃﾞｰﾀ!AZ9</f>
        <v>（長・ｽｶﾞＴＳ)</v>
      </c>
      <c r="E36" s="104"/>
      <c r="F36" s="211">
        <v>4</v>
      </c>
      <c r="G36" s="124" t="str">
        <f>IF(F36="","",VLOOKUP(F36,ﾃﾞｰﾀ!$AW$41:$AZ$56,2,FALSE))</f>
        <v>高木</v>
      </c>
      <c r="H36" s="220">
        <v>83</v>
      </c>
      <c r="I36" s="222"/>
      <c r="J36" s="65"/>
      <c r="K36" s="107"/>
      <c r="L36" s="65"/>
      <c r="M36" s="107"/>
      <c r="N36" s="220">
        <v>85</v>
      </c>
      <c r="O36" s="222"/>
      <c r="P36" s="215">
        <v>12</v>
      </c>
      <c r="Q36" s="120" t="str">
        <f>IF(P36="","",VLOOKUP(P36,ﾃﾞｰﾀ!$AW$41:$AZ$56,2,FALSE))</f>
        <v>松元</v>
      </c>
      <c r="R36" s="104"/>
      <c r="S36" s="120" t="str">
        <f>ﾃﾞｰﾀ!AX25</f>
        <v>首藤</v>
      </c>
      <c r="T36" s="120" t="str">
        <f>ﾃﾞｰﾀ!AY25</f>
        <v>美珠妃</v>
      </c>
      <c r="U36" s="120" t="str">
        <f>ﾃﾞｰﾀ!AZ25</f>
        <v>(大・ＯＴＣ）</v>
      </c>
      <c r="V36" s="213">
        <v>11</v>
      </c>
    </row>
    <row r="37" spans="1:22" ht="15.75" customHeight="1">
      <c r="A37" s="212"/>
      <c r="B37" s="171" t="str">
        <f>ﾃﾞｰﾀ!AX10</f>
        <v>青山</v>
      </c>
      <c r="C37" s="171" t="str">
        <f>ﾃﾞｰﾀ!AY10</f>
        <v>里奈</v>
      </c>
      <c r="D37" s="171" t="str">
        <f>ﾃﾞｰﾀ!AZ10</f>
        <v>（長・ｽｶﾞＴＳ)</v>
      </c>
      <c r="E37" s="105"/>
      <c r="F37" s="228"/>
      <c r="G37" s="123" t="str">
        <f>IF(F36="","",VLOOKUP(F36,ﾃﾞｰﾀ!$BA$41:$BD$56,2,FALSE))</f>
        <v>田崎</v>
      </c>
      <c r="H37" s="69"/>
      <c r="I37" s="122"/>
      <c r="J37" s="65"/>
      <c r="K37" s="107"/>
      <c r="L37" s="65"/>
      <c r="M37" s="107"/>
      <c r="N37" s="69"/>
      <c r="O37" s="107"/>
      <c r="P37" s="216"/>
      <c r="Q37" s="123" t="str">
        <f>IF(P36="","",VLOOKUP(P36,ﾃﾞｰﾀ!$BA$41:$BD$56,2,FALSE))</f>
        <v>鮫島</v>
      </c>
      <c r="R37" s="59"/>
      <c r="S37" s="120" t="str">
        <f>ﾃﾞｰﾀ!AX26</f>
        <v>麻生</v>
      </c>
      <c r="T37" s="120" t="str">
        <f>ﾃﾞｰﾀ!AY26</f>
        <v>詩織</v>
      </c>
      <c r="U37" s="120" t="str">
        <f>ﾃﾞｰﾀ!AZ26</f>
        <v>(大・BJ）</v>
      </c>
      <c r="V37" s="213"/>
    </row>
    <row r="38" spans="1:22" ht="15.75" customHeight="1">
      <c r="A38" s="212">
        <v>4</v>
      </c>
      <c r="B38" s="67" t="str">
        <f>ﾃﾞｰﾀ!AX11</f>
        <v>高木</v>
      </c>
      <c r="C38" s="67" t="str">
        <f>ﾃﾞｰﾀ!AY11</f>
        <v>朝香</v>
      </c>
      <c r="D38" s="67" t="str">
        <f>ﾃﾞｰﾀ!AZ11</f>
        <v>(熊・RKKﾙｰﾃﾞﾝｽTC)</v>
      </c>
      <c r="E38" s="106"/>
      <c r="F38" s="220">
        <v>80</v>
      </c>
      <c r="G38" s="221"/>
      <c r="H38" s="69"/>
      <c r="I38" s="122"/>
      <c r="J38" s="215">
        <v>1</v>
      </c>
      <c r="K38" s="122" t="str">
        <f>IF(J38="","",VLOOKUP(J38,ﾃﾞｰﾀ!$AW$41:$AZ$56,2,FALSE))</f>
        <v>寺園</v>
      </c>
      <c r="L38" s="215">
        <v>16</v>
      </c>
      <c r="M38" s="122" t="str">
        <f>IF(L38="","",VLOOKUP(L38,ﾃﾞｰﾀ!$AW$41:$AZ$56,2,FALSE))</f>
        <v>円本</v>
      </c>
      <c r="N38" s="69"/>
      <c r="O38" s="69"/>
      <c r="P38" s="221">
        <v>83</v>
      </c>
      <c r="Q38" s="222"/>
      <c r="R38" s="104"/>
      <c r="S38" s="120" t="str">
        <f>ﾃﾞｰﾀ!AX27</f>
        <v>松元</v>
      </c>
      <c r="T38" s="120" t="str">
        <f>ﾃﾞｰﾀ!AY27</f>
        <v>彩良</v>
      </c>
      <c r="U38" s="120" t="str">
        <f>ﾃﾞｰﾀ!AZ27</f>
        <v>(鹿・TSS Jr）</v>
      </c>
      <c r="V38" s="213">
        <v>12</v>
      </c>
    </row>
    <row r="39" spans="1:22" ht="15.75" customHeight="1">
      <c r="A39" s="212"/>
      <c r="B39" s="67" t="str">
        <f>ﾃﾞｰﾀ!AX12</f>
        <v>田崎</v>
      </c>
      <c r="C39" s="67" t="str">
        <f>ﾃﾞｰﾀ!AY12</f>
        <v>莉那</v>
      </c>
      <c r="D39" s="67" t="str">
        <f>ﾃﾞｰﾀ!AZ12</f>
        <v>(熊・八代LTC)</v>
      </c>
      <c r="F39" s="65"/>
      <c r="G39" s="67"/>
      <c r="H39" s="69"/>
      <c r="I39" s="122"/>
      <c r="J39" s="216"/>
      <c r="K39" s="123" t="str">
        <f>IF(J38="","",VLOOKUP(J38,ﾃﾞｰﾀ!$BA$41:$BD$56,2,FALSE))</f>
        <v>山田</v>
      </c>
      <c r="L39" s="216"/>
      <c r="M39" s="123" t="str">
        <f>IF(L38="","",VLOOKUP(L38,ﾃﾞｰﾀ!$BA$41:$BD$56,2,FALSE))</f>
        <v>円本</v>
      </c>
      <c r="N39" s="69"/>
      <c r="O39" s="69"/>
      <c r="P39" s="65"/>
      <c r="Q39" s="67"/>
      <c r="S39" s="120" t="str">
        <f>ﾃﾞｰﾀ!AX28</f>
        <v>鮫島</v>
      </c>
      <c r="T39" s="120" t="str">
        <f>ﾃﾞｰﾀ!AY28</f>
        <v>千里</v>
      </c>
      <c r="U39" s="120" t="str">
        <f>ﾃﾞｰﾀ!AZ28</f>
        <v>(鹿・フジJr）</v>
      </c>
      <c r="V39" s="213"/>
    </row>
    <row r="40" spans="1:22" ht="15.75" customHeight="1">
      <c r="A40" s="212">
        <v>5</v>
      </c>
      <c r="B40" s="67" t="str">
        <f>ﾃﾞｰﾀ!AX13</f>
        <v>緒方</v>
      </c>
      <c r="C40" s="67" t="str">
        <f>ﾃﾞｰﾀ!AY13</f>
        <v>葉台子</v>
      </c>
      <c r="D40" s="67" t="str">
        <f>ﾃﾞｰﾀ!AZ13</f>
        <v>(佐・ｳｨﾝﾌﾞﾙﾄﾞﾝ九州）</v>
      </c>
      <c r="E40" s="104"/>
      <c r="F40" s="211">
        <v>5</v>
      </c>
      <c r="G40" s="67" t="str">
        <f>IF(F40="","",VLOOKUP(F40,ﾃﾞｰﾀ!$AW$41:$AZ$56,2,FALSE))</f>
        <v>緒方</v>
      </c>
      <c r="H40" s="69"/>
      <c r="I40" s="122"/>
      <c r="J40" s="220">
        <v>85</v>
      </c>
      <c r="K40" s="221"/>
      <c r="L40" s="221">
        <v>85</v>
      </c>
      <c r="M40" s="222"/>
      <c r="N40" s="69"/>
      <c r="O40" s="69"/>
      <c r="P40" s="211">
        <v>14</v>
      </c>
      <c r="Q40" s="67" t="str">
        <f>IF(P40="","",VLOOKUP(P40,ﾃﾞｰﾀ!$AW$41:$AZ$56,2,FALSE))</f>
        <v>今別府</v>
      </c>
      <c r="R40" s="104"/>
      <c r="S40" s="120" t="str">
        <f>ﾃﾞｰﾀ!AX29</f>
        <v>玉城</v>
      </c>
      <c r="T40" s="120" t="str">
        <f>ﾃﾞｰﾀ!AY29</f>
        <v>さくら</v>
      </c>
      <c r="U40" s="120" t="str">
        <f>ﾃﾞｰﾀ!AZ29</f>
        <v>(沖・沖縄ＴＴＣ）</v>
      </c>
      <c r="V40" s="213">
        <v>13</v>
      </c>
    </row>
    <row r="41" spans="1:22" ht="15.75" customHeight="1">
      <c r="A41" s="212"/>
      <c r="B41" s="67" t="str">
        <f>ﾃﾞｰﾀ!AX14</f>
        <v>大森</v>
      </c>
      <c r="C41" s="67" t="str">
        <f>ﾃﾞｰﾀ!AY14</f>
        <v>詩織</v>
      </c>
      <c r="D41" s="67" t="str">
        <f>ﾃﾞｰﾀ!AZ14</f>
        <v>(佐・ｳｨﾝﾌﾞﾙﾄﾞﾝ九州）</v>
      </c>
      <c r="E41" s="105"/>
      <c r="F41" s="228"/>
      <c r="G41" s="121" t="str">
        <f>IF(F40="","",VLOOKUP(F40,ﾃﾞｰﾀ!$BA$41:$BD$56,2,FALSE))</f>
        <v>大森</v>
      </c>
      <c r="H41" s="69"/>
      <c r="I41" s="122"/>
      <c r="J41" s="65"/>
      <c r="K41" s="65"/>
      <c r="L41" s="65"/>
      <c r="M41" s="107"/>
      <c r="N41" s="69"/>
      <c r="O41" s="69"/>
      <c r="P41" s="214"/>
      <c r="Q41" s="123" t="str">
        <f>IF(P40="","",VLOOKUP(P40,ﾃﾞｰﾀ!$BA$41:$BD$56,2,FALSE))</f>
        <v>城崎</v>
      </c>
      <c r="R41" s="59"/>
      <c r="S41" s="120" t="str">
        <f>ﾃﾞｰﾀ!AX30</f>
        <v>下地</v>
      </c>
      <c r="T41" s="120" t="str">
        <f>ﾃﾞｰﾀ!AY30</f>
        <v>麻奈</v>
      </c>
      <c r="U41" s="120" t="str">
        <f>ﾃﾞｰﾀ!AZ30</f>
        <v>(沖・沖縄ＴＴＣ）</v>
      </c>
      <c r="V41" s="213"/>
    </row>
    <row r="42" spans="1:22" ht="15.75" customHeight="1">
      <c r="A42" s="212">
        <v>6</v>
      </c>
      <c r="B42" s="67" t="str">
        <f>ﾃﾞｰﾀ!AX15</f>
        <v>内原</v>
      </c>
      <c r="C42" s="67" t="str">
        <f>ﾃﾞｰﾀ!AY15</f>
        <v>美幸</v>
      </c>
      <c r="D42" s="67" t="str">
        <f>ﾃﾞｰﾀ!AZ15</f>
        <v>(沖・ﾘﾄﾙﾘﾊﾞｰ風)</v>
      </c>
      <c r="E42" s="106"/>
      <c r="F42" s="220">
        <v>80</v>
      </c>
      <c r="G42" s="222"/>
      <c r="H42" s="215">
        <v>5</v>
      </c>
      <c r="I42" s="122" t="str">
        <f>IF(H42="","",VLOOKUP(H42,ﾃﾞｰﾀ!$AW$41:$AZ$56,2,FALSE))</f>
        <v>緒方</v>
      </c>
      <c r="J42" s="65"/>
      <c r="K42" s="65"/>
      <c r="L42" s="65"/>
      <c r="M42" s="107"/>
      <c r="N42" s="215">
        <v>16</v>
      </c>
      <c r="O42" s="122" t="str">
        <f>IF(N42="","",VLOOKUP(N42,ﾃﾞｰﾀ!$AW$41:$AZ$56,2,FALSE))</f>
        <v>円本</v>
      </c>
      <c r="P42" s="220">
        <v>83</v>
      </c>
      <c r="Q42" s="222"/>
      <c r="R42" s="104"/>
      <c r="S42" s="120" t="str">
        <f>ﾃﾞｰﾀ!AX31</f>
        <v>今別府</v>
      </c>
      <c r="T42" s="120" t="str">
        <f>ﾃﾞｰﾀ!AY31</f>
        <v>菜香</v>
      </c>
      <c r="U42" s="120" t="str">
        <f>ﾃﾞｰﾀ!AZ31</f>
        <v>(福・春日西TC）</v>
      </c>
      <c r="V42" s="213">
        <v>14</v>
      </c>
    </row>
    <row r="43" spans="1:22" ht="15.75" customHeight="1">
      <c r="A43" s="212"/>
      <c r="B43" s="67" t="str">
        <f>ﾃﾞｰﾀ!AX16</f>
        <v>佐久田</v>
      </c>
      <c r="C43" s="67" t="str">
        <f>ﾃﾞｰﾀ!AY16</f>
        <v>樹</v>
      </c>
      <c r="D43" s="67" t="str">
        <f>ﾃﾞｰﾀ!AZ16</f>
        <v>(沖・ﾋｰﾛｰTS）</v>
      </c>
      <c r="F43" s="69"/>
      <c r="G43" s="122"/>
      <c r="H43" s="216"/>
      <c r="I43" s="123" t="str">
        <f>IF(H42="","",VLOOKUP(H42,ﾃﾞｰﾀ!$BA$41:$BD$56,2,FALSE))</f>
        <v>大森</v>
      </c>
      <c r="J43" s="65"/>
      <c r="K43" s="65"/>
      <c r="L43" s="65"/>
      <c r="M43" s="107"/>
      <c r="N43" s="216"/>
      <c r="O43" s="123" t="str">
        <f>IF(N42="","",VLOOKUP(N42,ﾃﾞｰﾀ!$BA$41:$BD$56,2,FALSE))</f>
        <v>円本</v>
      </c>
      <c r="P43" s="69"/>
      <c r="Q43" s="120"/>
      <c r="S43" s="120" t="str">
        <f>ﾃﾞｰﾀ!AX32</f>
        <v>城崎</v>
      </c>
      <c r="T43" s="120" t="str">
        <f>ﾃﾞｰﾀ!AY32</f>
        <v>綾花</v>
      </c>
      <c r="U43" s="120" t="str">
        <f>ﾃﾞｰﾀ!AZ32</f>
        <v>(福・ﾌﾞﾗｲﾄﾃﾆｽｾﾝﾀｰ）</v>
      </c>
      <c r="V43" s="213"/>
    </row>
    <row r="44" spans="1:22" ht="15.75" customHeight="1">
      <c r="A44" s="212">
        <v>7</v>
      </c>
      <c r="B44" s="67" t="str">
        <f>ﾃﾞｰﾀ!AX17</f>
        <v>鈴木</v>
      </c>
      <c r="C44" s="67" t="str">
        <f>ﾃﾞｰﾀ!AY17</f>
        <v>さくら</v>
      </c>
      <c r="D44" s="67" t="str">
        <f>ﾃﾞｰﾀ!AZ17</f>
        <v>(長・ﾄﾚﾃﾞｨｱTC)</v>
      </c>
      <c r="E44" s="104"/>
      <c r="F44" s="211">
        <v>8</v>
      </c>
      <c r="G44" s="122" t="str">
        <f>IF(F44="","",VLOOKUP(F44,ﾃﾞｰﾀ!$AW$41:$AZ$56,2,FALSE))</f>
        <v>甲斐</v>
      </c>
      <c r="H44" s="220">
        <v>83</v>
      </c>
      <c r="I44" s="221"/>
      <c r="J44" s="65"/>
      <c r="K44" s="65"/>
      <c r="L44" s="65"/>
      <c r="M44" s="65"/>
      <c r="N44" s="221">
        <v>81</v>
      </c>
      <c r="O44" s="222"/>
      <c r="P44" s="215">
        <v>16</v>
      </c>
      <c r="Q44" s="120" t="str">
        <f>IF(P44="","",VLOOKUP(P44,ﾃﾞｰﾀ!$AW$41:$AZ$56,2,FALSE))</f>
        <v>円本</v>
      </c>
      <c r="R44" s="104"/>
      <c r="S44" s="120" t="str">
        <f>ﾃﾞｰﾀ!AX33</f>
        <v>宮原</v>
      </c>
      <c r="T44" s="120" t="str">
        <f>ﾃﾞｰﾀ!AY33</f>
        <v>未穂希</v>
      </c>
      <c r="U44" s="120" t="str">
        <f>ﾃﾞｰﾀ!AZ33</f>
        <v>(佐・ｲﾝﾌｨﾆﾃｨTC)</v>
      </c>
      <c r="V44" s="213">
        <v>15</v>
      </c>
    </row>
    <row r="45" spans="1:22" ht="15.75" customHeight="1">
      <c r="A45" s="212"/>
      <c r="B45" s="67" t="str">
        <f>ﾃﾞｰﾀ!AX18</f>
        <v>柴山</v>
      </c>
      <c r="C45" s="67" t="str">
        <f>ﾃﾞｰﾀ!AY18</f>
        <v>旺子</v>
      </c>
      <c r="D45" s="67" t="str">
        <f>ﾃﾞｰﾀ!AZ18</f>
        <v>(長・ﾄﾚﾃﾞｨｱTC)</v>
      </c>
      <c r="E45" s="105"/>
      <c r="F45" s="228"/>
      <c r="G45" s="123" t="str">
        <f>IF(F44="","",VLOOKUP(F44,ﾃﾞｰﾀ!$BA$41:$BD$56,2,FALSE))</f>
        <v>渡部</v>
      </c>
      <c r="H45" s="65"/>
      <c r="I45" s="65"/>
      <c r="J45" s="65"/>
      <c r="K45" s="67"/>
      <c r="L45" s="65"/>
      <c r="M45" s="65"/>
      <c r="N45" s="65"/>
      <c r="O45" s="107"/>
      <c r="P45" s="216"/>
      <c r="Q45" s="123" t="str">
        <f>IF(P44="","",VLOOKUP(P44,ﾃﾞｰﾀ!$BA$41:$BD$56,2,FALSE))</f>
        <v>円本</v>
      </c>
      <c r="R45" s="59"/>
      <c r="S45" s="120" t="str">
        <f>ﾃﾞｰﾀ!AX34</f>
        <v>岩本</v>
      </c>
      <c r="T45" s="120" t="str">
        <f>ﾃﾞｰﾀ!AY34</f>
        <v>みなみ</v>
      </c>
      <c r="U45" s="120" t="str">
        <f>ﾃﾞｰﾀ!AZ34</f>
        <v>(佐・ﾌｧｲﾝﾋﾙｽﾞTC)</v>
      </c>
      <c r="V45" s="213"/>
    </row>
    <row r="46" spans="1:22" ht="15.75" customHeight="1">
      <c r="A46" s="212">
        <v>8</v>
      </c>
      <c r="B46" s="67" t="str">
        <f>ﾃﾞｰﾀ!AX19</f>
        <v>甲斐</v>
      </c>
      <c r="C46" s="67" t="str">
        <f>ﾃﾞｰﾀ!AY19</f>
        <v>優季</v>
      </c>
      <c r="D46" s="67" t="str">
        <f>ﾃﾞｰﾀ!AZ19</f>
        <v>(宮・ﾗｲｼﾞﾝｸﾞｻﾝ）</v>
      </c>
      <c r="E46" s="106"/>
      <c r="F46" s="217">
        <v>84</v>
      </c>
      <c r="G46" s="191"/>
      <c r="K46" s="60"/>
      <c r="P46" s="191">
        <v>81</v>
      </c>
      <c r="Q46" s="192"/>
      <c r="R46" s="104"/>
      <c r="S46" s="120" t="str">
        <f>ﾃﾞｰﾀ!AX35</f>
        <v>円本</v>
      </c>
      <c r="T46" s="120" t="str">
        <f>ﾃﾞｰﾀ!AY35</f>
        <v>彩也香</v>
      </c>
      <c r="U46" s="120" t="str">
        <f>ﾃﾞｰﾀ!AZ35</f>
        <v>(大・大分Jr）</v>
      </c>
      <c r="V46" s="213">
        <v>16</v>
      </c>
    </row>
    <row r="47" spans="1:22" ht="15.75" customHeight="1">
      <c r="A47" s="212"/>
      <c r="B47" s="67" t="str">
        <f>ﾃﾞｰﾀ!AX20</f>
        <v>渡部</v>
      </c>
      <c r="C47" s="67" t="str">
        <f>ﾃﾞｰﾀ!AY20</f>
        <v>李香</v>
      </c>
      <c r="D47" s="67" t="str">
        <f>ﾃﾞｰﾀ!AZ20</f>
        <v>(宮・小林中Ｊｒ）</v>
      </c>
      <c r="S47" s="120" t="str">
        <f>ﾃﾞｰﾀ!AX36</f>
        <v>円本</v>
      </c>
      <c r="T47" s="120" t="str">
        <f>ﾃﾞｰﾀ!AY36</f>
        <v>彩央里</v>
      </c>
      <c r="U47" s="120" t="str">
        <f>ﾃﾞｰﾀ!AZ36</f>
        <v>(大・大分Jr）</v>
      </c>
      <c r="V47" s="213"/>
    </row>
    <row r="48" spans="1:22" ht="15.75" customHeight="1">
      <c r="A48" s="63"/>
      <c r="F48" s="129"/>
      <c r="G48" s="90" t="s">
        <v>24</v>
      </c>
      <c r="H48" s="59"/>
      <c r="I48" s="59"/>
      <c r="K48" s="59"/>
      <c r="O48" s="90" t="s">
        <v>25</v>
      </c>
      <c r="U48" s="65"/>
      <c r="V48" s="70"/>
    </row>
    <row r="49" spans="1:22" ht="15.75" customHeight="1">
      <c r="A49" s="63"/>
      <c r="F49" s="211">
        <v>1</v>
      </c>
      <c r="G49" s="71" t="s">
        <v>822</v>
      </c>
      <c r="H49" s="71"/>
      <c r="I49" s="42"/>
      <c r="J49" s="211">
        <v>3</v>
      </c>
      <c r="K49" s="71" t="s">
        <v>757</v>
      </c>
      <c r="N49" s="211">
        <v>1</v>
      </c>
      <c r="O49" s="71" t="s">
        <v>759</v>
      </c>
      <c r="P49" s="89"/>
      <c r="V49" s="70"/>
    </row>
    <row r="50" spans="1:22" ht="15.75" customHeight="1">
      <c r="A50" s="63"/>
      <c r="F50" s="211"/>
      <c r="G50" s="71" t="s">
        <v>597</v>
      </c>
      <c r="H50" s="71"/>
      <c r="I50" s="42"/>
      <c r="J50" s="211"/>
      <c r="K50" s="71" t="s">
        <v>758</v>
      </c>
      <c r="N50" s="211"/>
      <c r="O50" s="71" t="s">
        <v>760</v>
      </c>
      <c r="P50" s="89"/>
      <c r="V50" s="70"/>
    </row>
    <row r="51" spans="1:22" ht="15.75" customHeight="1">
      <c r="A51" s="63"/>
      <c r="F51" s="211">
        <v>2</v>
      </c>
      <c r="G51" s="71" t="s">
        <v>823</v>
      </c>
      <c r="H51" s="71"/>
      <c r="I51" s="42"/>
      <c r="J51" s="227">
        <v>4</v>
      </c>
      <c r="K51" s="71"/>
      <c r="N51" s="211">
        <v>2</v>
      </c>
      <c r="O51" s="71" t="s">
        <v>761</v>
      </c>
      <c r="P51" s="89"/>
      <c r="V51" s="70"/>
    </row>
    <row r="52" spans="6:16" ht="15.75" customHeight="1">
      <c r="F52" s="211"/>
      <c r="G52" s="71" t="s">
        <v>824</v>
      </c>
      <c r="H52" s="71"/>
      <c r="I52" s="42"/>
      <c r="J52" s="227"/>
      <c r="K52" s="71"/>
      <c r="N52" s="211"/>
      <c r="O52" s="71" t="s">
        <v>762</v>
      </c>
      <c r="P52" s="89"/>
    </row>
  </sheetData>
  <mergeCells count="113">
    <mergeCell ref="F49:F50"/>
    <mergeCell ref="A1:V1"/>
    <mergeCell ref="A44:A45"/>
    <mergeCell ref="V44:V45"/>
    <mergeCell ref="A42:A43"/>
    <mergeCell ref="V42:V43"/>
    <mergeCell ref="A40:A41"/>
    <mergeCell ref="V40:V41"/>
    <mergeCell ref="P40:P41"/>
    <mergeCell ref="A46:A47"/>
    <mergeCell ref="V46:V47"/>
    <mergeCell ref="A36:A37"/>
    <mergeCell ref="V36:V37"/>
    <mergeCell ref="P36:P37"/>
    <mergeCell ref="A38:A39"/>
    <mergeCell ref="V38:V39"/>
    <mergeCell ref="J38:J39"/>
    <mergeCell ref="L38:L39"/>
    <mergeCell ref="F46:G46"/>
    <mergeCell ref="P46:Q46"/>
    <mergeCell ref="F40:F41"/>
    <mergeCell ref="K32:K33"/>
    <mergeCell ref="L32:M32"/>
    <mergeCell ref="L33:M33"/>
    <mergeCell ref="F38:G38"/>
    <mergeCell ref="F36:F37"/>
    <mergeCell ref="L40:M40"/>
    <mergeCell ref="J40:K40"/>
    <mergeCell ref="K34:M34"/>
    <mergeCell ref="A30:V30"/>
    <mergeCell ref="J31:M31"/>
    <mergeCell ref="V34:V35"/>
    <mergeCell ref="V32:V33"/>
    <mergeCell ref="P32:P33"/>
    <mergeCell ref="A34:A35"/>
    <mergeCell ref="A32:A33"/>
    <mergeCell ref="F32:F33"/>
    <mergeCell ref="F34:G34"/>
    <mergeCell ref="A17:A18"/>
    <mergeCell ref="V17:V18"/>
    <mergeCell ref="A19:A20"/>
    <mergeCell ref="V19:V20"/>
    <mergeCell ref="F19:F20"/>
    <mergeCell ref="H17:H18"/>
    <mergeCell ref="N17:N18"/>
    <mergeCell ref="P19:P20"/>
    <mergeCell ref="F17:G17"/>
    <mergeCell ref="H19:I19"/>
    <mergeCell ref="A11:A12"/>
    <mergeCell ref="V11:V12"/>
    <mergeCell ref="A13:A14"/>
    <mergeCell ref="V13:V14"/>
    <mergeCell ref="F11:F12"/>
    <mergeCell ref="J13:J14"/>
    <mergeCell ref="F13:G13"/>
    <mergeCell ref="P11:P12"/>
    <mergeCell ref="F51:F52"/>
    <mergeCell ref="A4:V4"/>
    <mergeCell ref="J5:M5"/>
    <mergeCell ref="A7:A8"/>
    <mergeCell ref="V7:V8"/>
    <mergeCell ref="F7:F8"/>
    <mergeCell ref="A15:A16"/>
    <mergeCell ref="V15:V16"/>
    <mergeCell ref="A9:A10"/>
    <mergeCell ref="V9:V10"/>
    <mergeCell ref="J49:J50"/>
    <mergeCell ref="J51:J52"/>
    <mergeCell ref="N49:N50"/>
    <mergeCell ref="N51:N52"/>
    <mergeCell ref="K7:K8"/>
    <mergeCell ref="N9:N10"/>
    <mergeCell ref="L13:L14"/>
    <mergeCell ref="P7:P8"/>
    <mergeCell ref="L7:M7"/>
    <mergeCell ref="L8:M8"/>
    <mergeCell ref="P13:Q13"/>
    <mergeCell ref="N11:O11"/>
    <mergeCell ref="P9:Q9"/>
    <mergeCell ref="K9:M9"/>
    <mergeCell ref="P42:Q42"/>
    <mergeCell ref="N44:O44"/>
    <mergeCell ref="H44:I44"/>
    <mergeCell ref="F42:G42"/>
    <mergeCell ref="F44:F45"/>
    <mergeCell ref="H42:H43"/>
    <mergeCell ref="P44:P45"/>
    <mergeCell ref="N42:N43"/>
    <mergeCell ref="P38:Q38"/>
    <mergeCell ref="P34:Q34"/>
    <mergeCell ref="H36:I36"/>
    <mergeCell ref="N36:O36"/>
    <mergeCell ref="H34:H35"/>
    <mergeCell ref="N34:N35"/>
    <mergeCell ref="A21:A22"/>
    <mergeCell ref="V21:V22"/>
    <mergeCell ref="J24:J25"/>
    <mergeCell ref="J26:J27"/>
    <mergeCell ref="N24:N25"/>
    <mergeCell ref="N26:N27"/>
    <mergeCell ref="F21:G21"/>
    <mergeCell ref="P21:Q21"/>
    <mergeCell ref="F24:F25"/>
    <mergeCell ref="F26:F27"/>
    <mergeCell ref="F9:G9"/>
    <mergeCell ref="H11:I11"/>
    <mergeCell ref="H9:H10"/>
    <mergeCell ref="F15:F16"/>
    <mergeCell ref="J15:K15"/>
    <mergeCell ref="L15:M15"/>
    <mergeCell ref="N19:O19"/>
    <mergeCell ref="P17:Q17"/>
    <mergeCell ref="P15:P1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46"/>
  <sheetViews>
    <sheetView zoomScale="75" zoomScaleNormal="75" zoomScaleSheetLayoutView="100" workbookViewId="0" topLeftCell="A1">
      <selection activeCell="N11" sqref="N11"/>
    </sheetView>
  </sheetViews>
  <sheetFormatPr defaultColWidth="9.00390625" defaultRowHeight="13.5"/>
  <cols>
    <col min="1" max="1" width="9.625" style="4" customWidth="1"/>
    <col min="2" max="2" width="3.75390625" style="5" customWidth="1"/>
    <col min="3" max="3" width="7.625" style="5" customWidth="1"/>
    <col min="4" max="4" width="3.875" style="5" customWidth="1"/>
    <col min="5" max="5" width="7.625" style="4" customWidth="1"/>
    <col min="6" max="6" width="3.875" style="4" customWidth="1"/>
    <col min="7" max="7" width="7.625" style="4" customWidth="1"/>
    <col min="8" max="8" width="3.875" style="4" customWidth="1"/>
    <col min="9" max="9" width="7.625" style="4" customWidth="1"/>
    <col min="10" max="10" width="3.875" style="4" customWidth="1"/>
    <col min="11" max="11" width="7.625" style="4" customWidth="1"/>
    <col min="12" max="12" width="3.875" style="4" customWidth="1"/>
    <col min="13" max="13" width="7.625" style="4" customWidth="1"/>
    <col min="14" max="14" width="3.875" style="4" customWidth="1"/>
    <col min="15" max="15" width="7.625" style="4" customWidth="1"/>
    <col min="16" max="16" width="3.75390625" style="4" customWidth="1"/>
    <col min="17" max="17" width="7.625" style="4" customWidth="1"/>
    <col min="18" max="18" width="3.875" style="4" customWidth="1"/>
    <col min="19" max="19" width="7.625" style="4" customWidth="1"/>
    <col min="20" max="20" width="3.875" style="4" customWidth="1"/>
    <col min="21" max="21" width="7.50390625" style="4" customWidth="1"/>
    <col min="22" max="22" width="3.875" style="4" customWidth="1"/>
    <col min="23" max="23" width="7.625" style="4" customWidth="1"/>
    <col min="24" max="24" width="3.875" style="4" customWidth="1"/>
    <col min="25" max="25" width="7.50390625" style="4" customWidth="1"/>
    <col min="26" max="26" width="3.875" style="4" customWidth="1"/>
    <col min="27" max="27" width="7.625" style="4" customWidth="1"/>
    <col min="28" max="28" width="3.875" style="4" customWidth="1"/>
    <col min="29" max="29" width="7.625" style="4" customWidth="1"/>
    <col min="30" max="30" width="3.75390625" style="4" customWidth="1"/>
    <col min="31" max="31" width="7.625" style="4" customWidth="1"/>
    <col min="32" max="32" width="3.75390625" style="4" customWidth="1"/>
    <col min="33" max="33" width="7.625" style="4" customWidth="1"/>
    <col min="34" max="34" width="3.875" style="4" customWidth="1"/>
    <col min="35" max="35" width="7.625" style="4" customWidth="1"/>
    <col min="36" max="36" width="3.875" style="4" customWidth="1"/>
    <col min="37" max="37" width="7.625" style="4" customWidth="1"/>
    <col min="38" max="38" width="3.875" style="4" customWidth="1"/>
    <col min="39" max="39" width="7.625" style="4" customWidth="1"/>
    <col min="40" max="40" width="3.75390625" style="4" customWidth="1"/>
    <col min="41" max="41" width="7.625" style="4" customWidth="1"/>
    <col min="42" max="42" width="3.75390625" style="4" customWidth="1"/>
    <col min="43" max="43" width="7.625" style="4" customWidth="1"/>
    <col min="44" max="44" width="3.75390625" style="4" customWidth="1"/>
    <col min="45" max="45" width="7.625" style="4" customWidth="1"/>
    <col min="46" max="46" width="3.75390625" style="4" customWidth="1"/>
    <col min="47" max="47" width="7.625" style="4" customWidth="1"/>
    <col min="48" max="48" width="3.75390625" style="4" customWidth="1"/>
    <col min="49" max="49" width="7.625" style="4" customWidth="1"/>
    <col min="50" max="16384" width="10.875" style="4" customWidth="1"/>
  </cols>
  <sheetData>
    <row r="1" spans="1:49" ht="30" customHeight="1">
      <c r="A1" s="246" t="s">
        <v>837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</row>
    <row r="2" ht="29.25" customHeight="1">
      <c r="AW2" s="2" t="s">
        <v>83</v>
      </c>
    </row>
    <row r="3" spans="1:48" ht="29.25" customHeight="1" thickBot="1">
      <c r="A3" s="139">
        <v>2005</v>
      </c>
      <c r="B3" s="6" t="s">
        <v>6</v>
      </c>
      <c r="C3" s="6">
        <v>2</v>
      </c>
      <c r="D3" s="6" t="s">
        <v>6</v>
      </c>
      <c r="E3" s="139">
        <v>12</v>
      </c>
      <c r="F3" s="139" t="s">
        <v>81</v>
      </c>
      <c r="G3" s="139" t="s">
        <v>826</v>
      </c>
      <c r="H3" s="139" t="s">
        <v>82</v>
      </c>
      <c r="I3" s="139"/>
      <c r="J3" s="139"/>
      <c r="AK3" s="7"/>
      <c r="AL3" s="7"/>
      <c r="AM3" s="7"/>
      <c r="AN3" s="7"/>
      <c r="AO3" s="3"/>
      <c r="AS3" s="7" t="s">
        <v>3</v>
      </c>
      <c r="AT3" s="7" t="s">
        <v>4</v>
      </c>
      <c r="AU3" s="7">
        <v>1</v>
      </c>
      <c r="AV3" s="7" t="s">
        <v>5</v>
      </c>
    </row>
    <row r="4" spans="1:49" s="7" customFormat="1" ht="26.25" customHeight="1" thickBot="1">
      <c r="A4" s="8"/>
      <c r="B4" s="234">
        <v>1</v>
      </c>
      <c r="C4" s="235"/>
      <c r="D4" s="234">
        <v>2</v>
      </c>
      <c r="E4" s="235"/>
      <c r="F4" s="234">
        <v>3</v>
      </c>
      <c r="G4" s="235"/>
      <c r="H4" s="234">
        <v>4</v>
      </c>
      <c r="I4" s="235"/>
      <c r="J4" s="234">
        <v>5</v>
      </c>
      <c r="K4" s="235"/>
      <c r="L4" s="234">
        <v>6</v>
      </c>
      <c r="M4" s="235"/>
      <c r="N4" s="234">
        <v>7</v>
      </c>
      <c r="O4" s="235"/>
      <c r="P4" s="234">
        <v>8</v>
      </c>
      <c r="Q4" s="235"/>
      <c r="R4" s="234">
        <v>9</v>
      </c>
      <c r="S4" s="235"/>
      <c r="T4" s="234">
        <v>10</v>
      </c>
      <c r="U4" s="235"/>
      <c r="V4" s="234">
        <v>11</v>
      </c>
      <c r="W4" s="235"/>
      <c r="X4" s="234">
        <v>12</v>
      </c>
      <c r="Y4" s="235"/>
      <c r="Z4" s="234">
        <v>13</v>
      </c>
      <c r="AA4" s="235"/>
      <c r="AB4" s="234">
        <v>14</v>
      </c>
      <c r="AC4" s="235"/>
      <c r="AD4" s="234">
        <v>15</v>
      </c>
      <c r="AE4" s="235"/>
      <c r="AF4" s="234">
        <v>16</v>
      </c>
      <c r="AG4" s="235"/>
      <c r="AH4" s="234">
        <v>17</v>
      </c>
      <c r="AI4" s="235"/>
      <c r="AJ4" s="234">
        <v>18</v>
      </c>
      <c r="AK4" s="235"/>
      <c r="AL4" s="234">
        <v>19</v>
      </c>
      <c r="AM4" s="235"/>
      <c r="AN4" s="236">
        <v>20</v>
      </c>
      <c r="AO4" s="235"/>
      <c r="AP4" s="236">
        <v>21</v>
      </c>
      <c r="AQ4" s="235"/>
      <c r="AR4" s="236">
        <v>22</v>
      </c>
      <c r="AS4" s="235"/>
      <c r="AT4" s="236">
        <v>23</v>
      </c>
      <c r="AU4" s="235"/>
      <c r="AV4" s="236">
        <v>24</v>
      </c>
      <c r="AW4" s="243"/>
    </row>
    <row r="5" spans="1:49" s="10" customFormat="1" ht="21" customHeight="1">
      <c r="A5" s="9" t="s">
        <v>1</v>
      </c>
      <c r="B5" s="27"/>
      <c r="C5" s="26"/>
      <c r="D5" s="27"/>
      <c r="E5" s="26"/>
      <c r="F5" s="27"/>
      <c r="G5" s="26"/>
      <c r="H5" s="27"/>
      <c r="I5" s="26"/>
      <c r="J5" s="27"/>
      <c r="K5" s="26"/>
      <c r="L5" s="27"/>
      <c r="M5" s="26"/>
      <c r="N5" s="27"/>
      <c r="O5" s="26"/>
      <c r="P5" s="27"/>
      <c r="Q5" s="26"/>
      <c r="R5" s="27"/>
      <c r="S5" s="26"/>
      <c r="T5" s="27"/>
      <c r="U5" s="26"/>
      <c r="V5" s="27"/>
      <c r="W5" s="26"/>
      <c r="X5" s="27"/>
      <c r="Y5" s="26"/>
      <c r="Z5" s="27"/>
      <c r="AA5" s="26"/>
      <c r="AB5" s="27"/>
      <c r="AC5" s="26"/>
      <c r="AD5" s="27"/>
      <c r="AE5" s="26"/>
      <c r="AF5" s="27"/>
      <c r="AG5" s="26"/>
      <c r="AH5" s="27"/>
      <c r="AI5" s="26"/>
      <c r="AJ5" s="27"/>
      <c r="AK5" s="26"/>
      <c r="AL5" s="27"/>
      <c r="AM5" s="26"/>
      <c r="AN5" s="29"/>
      <c r="AO5" s="26"/>
      <c r="AP5" s="29"/>
      <c r="AQ5" s="26"/>
      <c r="AR5" s="29"/>
      <c r="AS5" s="26"/>
      <c r="AT5" s="29"/>
      <c r="AU5" s="26"/>
      <c r="AV5" s="29"/>
      <c r="AW5" s="30"/>
    </row>
    <row r="6" spans="1:49" s="10" customFormat="1" ht="21" customHeight="1">
      <c r="A6" s="11" t="s">
        <v>2</v>
      </c>
      <c r="B6" s="233"/>
      <c r="C6" s="231"/>
      <c r="D6" s="230"/>
      <c r="E6" s="231"/>
      <c r="F6" s="230"/>
      <c r="G6" s="231"/>
      <c r="H6" s="230"/>
      <c r="I6" s="231"/>
      <c r="J6" s="230"/>
      <c r="K6" s="231"/>
      <c r="L6" s="230"/>
      <c r="M6" s="231"/>
      <c r="N6" s="230"/>
      <c r="O6" s="231"/>
      <c r="P6" s="230"/>
      <c r="Q6" s="231"/>
      <c r="R6" s="230"/>
      <c r="S6" s="231"/>
      <c r="T6" s="230"/>
      <c r="U6" s="231"/>
      <c r="V6" s="230"/>
      <c r="W6" s="231"/>
      <c r="X6" s="230"/>
      <c r="Y6" s="231"/>
      <c r="Z6" s="230"/>
      <c r="AA6" s="231"/>
      <c r="AB6" s="230"/>
      <c r="AC6" s="231"/>
      <c r="AD6" s="230"/>
      <c r="AE6" s="231"/>
      <c r="AF6" s="230"/>
      <c r="AG6" s="231"/>
      <c r="AH6" s="230"/>
      <c r="AI6" s="231"/>
      <c r="AJ6" s="230"/>
      <c r="AK6" s="231"/>
      <c r="AL6" s="230"/>
      <c r="AM6" s="231"/>
      <c r="AN6" s="230"/>
      <c r="AO6" s="231"/>
      <c r="AP6" s="230"/>
      <c r="AQ6" s="231"/>
      <c r="AR6" s="230"/>
      <c r="AS6" s="231"/>
      <c r="AT6" s="230"/>
      <c r="AU6" s="231"/>
      <c r="AV6" s="230"/>
      <c r="AW6" s="232"/>
    </row>
    <row r="7" spans="1:49" s="10" customFormat="1" ht="21" customHeight="1">
      <c r="A7" s="12"/>
      <c r="B7" s="237"/>
      <c r="C7" s="238"/>
      <c r="D7" s="239"/>
      <c r="E7" s="238"/>
      <c r="F7" s="239"/>
      <c r="G7" s="238"/>
      <c r="H7" s="239"/>
      <c r="I7" s="238"/>
      <c r="J7" s="239"/>
      <c r="K7" s="238"/>
      <c r="L7" s="239"/>
      <c r="M7" s="238"/>
      <c r="N7" s="239"/>
      <c r="O7" s="238"/>
      <c r="P7" s="239"/>
      <c r="Q7" s="238"/>
      <c r="R7" s="239"/>
      <c r="S7" s="238"/>
      <c r="T7" s="239"/>
      <c r="U7" s="238"/>
      <c r="V7" s="239"/>
      <c r="W7" s="238"/>
      <c r="X7" s="239"/>
      <c r="Y7" s="238"/>
      <c r="Z7" s="239"/>
      <c r="AA7" s="238"/>
      <c r="AB7" s="239"/>
      <c r="AC7" s="238"/>
      <c r="AD7" s="239"/>
      <c r="AE7" s="238"/>
      <c r="AF7" s="239"/>
      <c r="AG7" s="238"/>
      <c r="AH7" s="239"/>
      <c r="AI7" s="238"/>
      <c r="AJ7" s="239"/>
      <c r="AK7" s="238"/>
      <c r="AL7" s="239"/>
      <c r="AM7" s="238"/>
      <c r="AN7" s="239"/>
      <c r="AO7" s="238"/>
      <c r="AP7" s="239"/>
      <c r="AQ7" s="238"/>
      <c r="AR7" s="239"/>
      <c r="AS7" s="238"/>
      <c r="AT7" s="239"/>
      <c r="AU7" s="238"/>
      <c r="AV7" s="239"/>
      <c r="AW7" s="244"/>
    </row>
    <row r="8" spans="1:49" s="18" customFormat="1" ht="21" customHeight="1">
      <c r="A8" s="13" t="s">
        <v>828</v>
      </c>
      <c r="B8" s="15"/>
      <c r="C8" s="16"/>
      <c r="D8" s="14"/>
      <c r="E8" s="16"/>
      <c r="F8" s="15"/>
      <c r="G8" s="140"/>
      <c r="H8" s="15"/>
      <c r="I8" s="140"/>
      <c r="J8" s="15"/>
      <c r="K8" s="140"/>
      <c r="L8" s="15"/>
      <c r="M8" s="140"/>
      <c r="N8" s="15"/>
      <c r="O8" s="140"/>
      <c r="P8" s="14"/>
      <c r="Q8" s="140"/>
      <c r="R8" s="14"/>
      <c r="S8" s="140"/>
      <c r="T8" s="14"/>
      <c r="U8" s="16"/>
      <c r="V8" s="14"/>
      <c r="W8" s="16"/>
      <c r="X8" s="14"/>
      <c r="Y8" s="16"/>
      <c r="Z8" s="14"/>
      <c r="AA8" s="16"/>
      <c r="AB8" s="14"/>
      <c r="AC8" s="16"/>
      <c r="AD8" s="14"/>
      <c r="AE8" s="16"/>
      <c r="AF8" s="14"/>
      <c r="AG8" s="16"/>
      <c r="AH8" s="14"/>
      <c r="AI8" s="16"/>
      <c r="AJ8" s="14"/>
      <c r="AK8" s="16"/>
      <c r="AL8" s="14"/>
      <c r="AM8" s="16"/>
      <c r="AN8" s="14"/>
      <c r="AO8" s="16"/>
      <c r="AP8" s="14"/>
      <c r="AQ8" s="16"/>
      <c r="AR8" s="14"/>
      <c r="AS8" s="16"/>
      <c r="AT8" s="14"/>
      <c r="AU8" s="16"/>
      <c r="AV8" s="14"/>
      <c r="AW8" s="17"/>
    </row>
    <row r="9" spans="1:49" s="18" customFormat="1" ht="21" customHeight="1">
      <c r="A9" s="13" t="s">
        <v>829</v>
      </c>
      <c r="B9" s="28"/>
      <c r="C9" s="16"/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4"/>
      <c r="Q9" s="16"/>
      <c r="R9" s="14"/>
      <c r="S9" s="16"/>
      <c r="T9" s="14"/>
      <c r="U9" s="16"/>
      <c r="V9" s="14"/>
      <c r="W9" s="16"/>
      <c r="X9" s="14"/>
      <c r="Y9" s="16"/>
      <c r="Z9" s="14"/>
      <c r="AA9" s="16"/>
      <c r="AB9" s="14"/>
      <c r="AC9" s="16"/>
      <c r="AD9" s="14"/>
      <c r="AE9" s="16"/>
      <c r="AF9" s="14"/>
      <c r="AG9" s="16"/>
      <c r="AH9" s="14"/>
      <c r="AI9" s="16"/>
      <c r="AJ9" s="14"/>
      <c r="AK9" s="16"/>
      <c r="AL9" s="14"/>
      <c r="AM9" s="16"/>
      <c r="AN9" s="14"/>
      <c r="AO9" s="16"/>
      <c r="AP9" s="14"/>
      <c r="AQ9" s="16"/>
      <c r="AR9" s="14"/>
      <c r="AS9" s="16"/>
      <c r="AT9" s="14"/>
      <c r="AU9" s="16"/>
      <c r="AV9" s="14"/>
      <c r="AW9" s="17"/>
    </row>
    <row r="10" spans="1:49" s="10" customFormat="1" ht="21" customHeight="1">
      <c r="A10" s="141"/>
      <c r="B10" s="240" t="s">
        <v>830</v>
      </c>
      <c r="C10" s="241"/>
      <c r="D10" s="242" t="s">
        <v>827</v>
      </c>
      <c r="E10" s="241"/>
      <c r="F10" s="242" t="s">
        <v>827</v>
      </c>
      <c r="G10" s="241"/>
      <c r="H10" s="242" t="s">
        <v>827</v>
      </c>
      <c r="I10" s="241"/>
      <c r="J10" s="242" t="s">
        <v>827</v>
      </c>
      <c r="K10" s="241"/>
      <c r="L10" s="242" t="s">
        <v>827</v>
      </c>
      <c r="M10" s="241"/>
      <c r="N10" s="242" t="s">
        <v>827</v>
      </c>
      <c r="O10" s="241"/>
      <c r="P10" s="242" t="s">
        <v>827</v>
      </c>
      <c r="Q10" s="241"/>
      <c r="R10" s="242" t="s">
        <v>827</v>
      </c>
      <c r="S10" s="241"/>
      <c r="T10" s="242" t="s">
        <v>827</v>
      </c>
      <c r="U10" s="241"/>
      <c r="V10" s="242" t="s">
        <v>827</v>
      </c>
      <c r="W10" s="241"/>
      <c r="X10" s="242" t="s">
        <v>827</v>
      </c>
      <c r="Y10" s="241"/>
      <c r="Z10" s="242" t="s">
        <v>827</v>
      </c>
      <c r="AA10" s="241"/>
      <c r="AB10" s="242" t="s">
        <v>827</v>
      </c>
      <c r="AC10" s="241"/>
      <c r="AD10" s="242" t="s">
        <v>827</v>
      </c>
      <c r="AE10" s="241"/>
      <c r="AF10" s="242" t="s">
        <v>827</v>
      </c>
      <c r="AG10" s="241"/>
      <c r="AH10" s="242" t="s">
        <v>827</v>
      </c>
      <c r="AI10" s="241"/>
      <c r="AJ10" s="242" t="s">
        <v>827</v>
      </c>
      <c r="AK10" s="241"/>
      <c r="AL10" s="242" t="s">
        <v>827</v>
      </c>
      <c r="AM10" s="241"/>
      <c r="AN10" s="242" t="s">
        <v>827</v>
      </c>
      <c r="AO10" s="241"/>
      <c r="AP10" s="242" t="s">
        <v>827</v>
      </c>
      <c r="AQ10" s="241"/>
      <c r="AR10" s="242" t="s">
        <v>827</v>
      </c>
      <c r="AS10" s="241"/>
      <c r="AT10" s="242" t="s">
        <v>827</v>
      </c>
      <c r="AU10" s="241"/>
      <c r="AV10" s="242" t="s">
        <v>827</v>
      </c>
      <c r="AW10" s="245"/>
    </row>
    <row r="11" spans="1:49" s="18" customFormat="1" ht="21" customHeight="1">
      <c r="A11" s="13"/>
      <c r="B11" s="15"/>
      <c r="C11" s="16"/>
      <c r="D11" s="14"/>
      <c r="E11" s="16"/>
      <c r="F11" s="14"/>
      <c r="G11" s="16"/>
      <c r="H11" s="14"/>
      <c r="I11" s="16"/>
      <c r="J11" s="14"/>
      <c r="K11" s="16"/>
      <c r="L11" s="14"/>
      <c r="M11" s="16"/>
      <c r="N11" s="14"/>
      <c r="O11" s="16"/>
      <c r="P11" s="14"/>
      <c r="Q11" s="16"/>
      <c r="R11" s="14"/>
      <c r="S11" s="16"/>
      <c r="T11" s="14"/>
      <c r="U11" s="16"/>
      <c r="V11" s="14"/>
      <c r="W11" s="16"/>
      <c r="X11" s="14"/>
      <c r="Y11" s="16"/>
      <c r="Z11" s="14"/>
      <c r="AA11" s="16"/>
      <c r="AB11" s="14"/>
      <c r="AC11" s="16"/>
      <c r="AD11" s="14"/>
      <c r="AE11" s="16"/>
      <c r="AF11" s="14"/>
      <c r="AG11" s="16"/>
      <c r="AH11" s="14"/>
      <c r="AI11" s="16"/>
      <c r="AJ11" s="14"/>
      <c r="AK11" s="16"/>
      <c r="AL11" s="14"/>
      <c r="AM11" s="16"/>
      <c r="AN11" s="14"/>
      <c r="AO11" s="16"/>
      <c r="AP11" s="14"/>
      <c r="AQ11" s="16"/>
      <c r="AR11" s="14"/>
      <c r="AS11" s="16"/>
      <c r="AT11" s="14"/>
      <c r="AU11" s="16"/>
      <c r="AV11" s="14"/>
      <c r="AW11" s="17"/>
    </row>
    <row r="12" spans="1:49" s="18" customFormat="1" ht="21" customHeight="1" thickBot="1">
      <c r="A12" s="19"/>
      <c r="B12" s="21"/>
      <c r="C12" s="22"/>
      <c r="D12" s="20"/>
      <c r="E12" s="22"/>
      <c r="F12" s="20"/>
      <c r="G12" s="22"/>
      <c r="H12" s="20"/>
      <c r="I12" s="22"/>
      <c r="J12" s="20"/>
      <c r="K12" s="22"/>
      <c r="L12" s="20"/>
      <c r="M12" s="22"/>
      <c r="N12" s="20"/>
      <c r="O12" s="22"/>
      <c r="P12" s="20"/>
      <c r="Q12" s="22"/>
      <c r="R12" s="20"/>
      <c r="S12" s="22"/>
      <c r="T12" s="20"/>
      <c r="U12" s="22"/>
      <c r="V12" s="20"/>
      <c r="W12" s="22"/>
      <c r="X12" s="20"/>
      <c r="Y12" s="22"/>
      <c r="Z12" s="20"/>
      <c r="AA12" s="22"/>
      <c r="AB12" s="20"/>
      <c r="AC12" s="22"/>
      <c r="AD12" s="20"/>
      <c r="AE12" s="22"/>
      <c r="AF12" s="20"/>
      <c r="AG12" s="22"/>
      <c r="AH12" s="20"/>
      <c r="AI12" s="22"/>
      <c r="AJ12" s="20"/>
      <c r="AK12" s="22"/>
      <c r="AL12" s="20"/>
      <c r="AM12" s="22"/>
      <c r="AN12" s="20"/>
      <c r="AO12" s="22"/>
      <c r="AP12" s="20"/>
      <c r="AQ12" s="22"/>
      <c r="AR12" s="20"/>
      <c r="AS12" s="22"/>
      <c r="AT12" s="20"/>
      <c r="AU12" s="22"/>
      <c r="AV12" s="20"/>
      <c r="AW12" s="23"/>
    </row>
    <row r="13" spans="1:49" s="10" customFormat="1" ht="21" customHeight="1">
      <c r="A13" s="9" t="s">
        <v>1</v>
      </c>
      <c r="B13" s="27"/>
      <c r="C13" s="26"/>
      <c r="D13" s="27"/>
      <c r="E13" s="26"/>
      <c r="F13" s="27"/>
      <c r="G13" s="26"/>
      <c r="H13" s="27"/>
      <c r="I13" s="26"/>
      <c r="J13" s="27"/>
      <c r="K13" s="26"/>
      <c r="L13" s="27"/>
      <c r="M13" s="26"/>
      <c r="N13" s="27"/>
      <c r="O13" s="26"/>
      <c r="P13" s="27"/>
      <c r="Q13" s="26"/>
      <c r="R13" s="27"/>
      <c r="S13" s="26"/>
      <c r="T13" s="27"/>
      <c r="U13" s="26"/>
      <c r="V13" s="27"/>
      <c r="W13" s="26"/>
      <c r="X13" s="27"/>
      <c r="Y13" s="26"/>
      <c r="Z13" s="27"/>
      <c r="AA13" s="26"/>
      <c r="AB13" s="27"/>
      <c r="AC13" s="26"/>
      <c r="AD13" s="27"/>
      <c r="AE13" s="26"/>
      <c r="AF13" s="27"/>
      <c r="AG13" s="26"/>
      <c r="AH13" s="27"/>
      <c r="AI13" s="26"/>
      <c r="AJ13" s="27"/>
      <c r="AK13" s="26"/>
      <c r="AL13" s="27"/>
      <c r="AM13" s="26"/>
      <c r="AN13" s="29"/>
      <c r="AO13" s="26"/>
      <c r="AP13" s="29"/>
      <c r="AQ13" s="26"/>
      <c r="AR13" s="29"/>
      <c r="AS13" s="26"/>
      <c r="AT13" s="29"/>
      <c r="AU13" s="26"/>
      <c r="AV13" s="29"/>
      <c r="AW13" s="30"/>
    </row>
    <row r="14" spans="1:49" s="10" customFormat="1" ht="21" customHeight="1">
      <c r="A14" s="11" t="s">
        <v>2</v>
      </c>
      <c r="B14" s="233"/>
      <c r="C14" s="231"/>
      <c r="D14" s="230"/>
      <c r="E14" s="231"/>
      <c r="F14" s="230"/>
      <c r="G14" s="231"/>
      <c r="H14" s="230"/>
      <c r="I14" s="231"/>
      <c r="J14" s="230"/>
      <c r="K14" s="231"/>
      <c r="L14" s="230"/>
      <c r="M14" s="231"/>
      <c r="N14" s="230"/>
      <c r="O14" s="231"/>
      <c r="P14" s="230"/>
      <c r="Q14" s="231"/>
      <c r="R14" s="230"/>
      <c r="S14" s="231"/>
      <c r="T14" s="230"/>
      <c r="U14" s="231"/>
      <c r="V14" s="230"/>
      <c r="W14" s="231"/>
      <c r="X14" s="230"/>
      <c r="Y14" s="231"/>
      <c r="Z14" s="230"/>
      <c r="AA14" s="231"/>
      <c r="AB14" s="230"/>
      <c r="AC14" s="231"/>
      <c r="AD14" s="230"/>
      <c r="AE14" s="231"/>
      <c r="AF14" s="230"/>
      <c r="AG14" s="231"/>
      <c r="AH14" s="230"/>
      <c r="AI14" s="231"/>
      <c r="AJ14" s="230"/>
      <c r="AK14" s="231"/>
      <c r="AL14" s="230"/>
      <c r="AM14" s="231"/>
      <c r="AN14" s="230"/>
      <c r="AO14" s="231"/>
      <c r="AP14" s="230"/>
      <c r="AQ14" s="231"/>
      <c r="AR14" s="230"/>
      <c r="AS14" s="231"/>
      <c r="AT14" s="230"/>
      <c r="AU14" s="231"/>
      <c r="AV14" s="230"/>
      <c r="AW14" s="232"/>
    </row>
    <row r="15" spans="1:49" s="143" customFormat="1" ht="21" customHeight="1">
      <c r="A15" s="142"/>
      <c r="B15" s="237"/>
      <c r="C15" s="238"/>
      <c r="D15" s="239"/>
      <c r="E15" s="238"/>
      <c r="F15" s="239"/>
      <c r="G15" s="238"/>
      <c r="H15" s="239"/>
      <c r="I15" s="238"/>
      <c r="J15" s="239"/>
      <c r="K15" s="238"/>
      <c r="L15" s="239"/>
      <c r="M15" s="238"/>
      <c r="N15" s="239"/>
      <c r="O15" s="238"/>
      <c r="P15" s="239"/>
      <c r="Q15" s="238"/>
      <c r="R15" s="239"/>
      <c r="S15" s="238"/>
      <c r="T15" s="239"/>
      <c r="U15" s="238"/>
      <c r="V15" s="239"/>
      <c r="W15" s="238"/>
      <c r="X15" s="239"/>
      <c r="Y15" s="238"/>
      <c r="Z15" s="239"/>
      <c r="AA15" s="238"/>
      <c r="AB15" s="239"/>
      <c r="AC15" s="238"/>
      <c r="AD15" s="239"/>
      <c r="AE15" s="238"/>
      <c r="AF15" s="239"/>
      <c r="AG15" s="238"/>
      <c r="AH15" s="239"/>
      <c r="AI15" s="238"/>
      <c r="AJ15" s="239"/>
      <c r="AK15" s="238"/>
      <c r="AL15" s="239"/>
      <c r="AM15" s="238"/>
      <c r="AN15" s="239"/>
      <c r="AO15" s="238"/>
      <c r="AP15" s="239"/>
      <c r="AQ15" s="238"/>
      <c r="AR15" s="239"/>
      <c r="AS15" s="238"/>
      <c r="AT15" s="239"/>
      <c r="AU15" s="238"/>
      <c r="AV15" s="239"/>
      <c r="AW15" s="244"/>
    </row>
    <row r="16" spans="1:49" s="10" customFormat="1" ht="21" customHeight="1">
      <c r="A16" s="13"/>
      <c r="B16" s="15"/>
      <c r="C16" s="16"/>
      <c r="D16" s="14"/>
      <c r="E16" s="16"/>
      <c r="F16" s="14"/>
      <c r="G16" s="16"/>
      <c r="H16" s="14"/>
      <c r="I16" s="16"/>
      <c r="J16" s="14"/>
      <c r="K16" s="16"/>
      <c r="L16" s="14"/>
      <c r="M16" s="16"/>
      <c r="N16" s="14"/>
      <c r="O16" s="16"/>
      <c r="P16" s="14"/>
      <c r="Q16" s="16"/>
      <c r="R16" s="14"/>
      <c r="S16" s="16"/>
      <c r="T16" s="14"/>
      <c r="U16" s="16"/>
      <c r="V16" s="14"/>
      <c r="W16" s="16"/>
      <c r="X16" s="14"/>
      <c r="Y16" s="16"/>
      <c r="Z16" s="14"/>
      <c r="AA16" s="16"/>
      <c r="AB16" s="14"/>
      <c r="AC16" s="16"/>
      <c r="AD16" s="14"/>
      <c r="AE16" s="16"/>
      <c r="AF16" s="14"/>
      <c r="AG16" s="16"/>
      <c r="AH16" s="14"/>
      <c r="AI16" s="16"/>
      <c r="AJ16" s="14"/>
      <c r="AK16" s="16"/>
      <c r="AL16" s="14"/>
      <c r="AM16" s="16"/>
      <c r="AN16" s="14"/>
      <c r="AO16" s="16"/>
      <c r="AP16" s="14"/>
      <c r="AQ16" s="16"/>
      <c r="AR16" s="14"/>
      <c r="AS16" s="16"/>
      <c r="AT16" s="14"/>
      <c r="AU16" s="16"/>
      <c r="AV16" s="14"/>
      <c r="AW16" s="17"/>
    </row>
    <row r="17" spans="1:49" s="10" customFormat="1" ht="21" customHeight="1">
      <c r="A17" s="152" t="s">
        <v>831</v>
      </c>
      <c r="B17" s="15"/>
      <c r="C17" s="16"/>
      <c r="D17" s="14"/>
      <c r="E17" s="16"/>
      <c r="F17" s="14"/>
      <c r="G17" s="16"/>
      <c r="H17" s="14"/>
      <c r="I17" s="16"/>
      <c r="J17" s="14"/>
      <c r="K17" s="16"/>
      <c r="L17" s="14"/>
      <c r="M17" s="16"/>
      <c r="N17" s="14"/>
      <c r="O17" s="16"/>
      <c r="P17" s="14"/>
      <c r="Q17" s="16"/>
      <c r="R17" s="14"/>
      <c r="S17" s="16"/>
      <c r="T17" s="14"/>
      <c r="U17" s="16"/>
      <c r="V17" s="14"/>
      <c r="W17" s="16"/>
      <c r="X17" s="14"/>
      <c r="Y17" s="16"/>
      <c r="Z17" s="14"/>
      <c r="AA17" s="16"/>
      <c r="AB17" s="14"/>
      <c r="AC17" s="16"/>
      <c r="AD17" s="14"/>
      <c r="AE17" s="16"/>
      <c r="AF17" s="14"/>
      <c r="AG17" s="16"/>
      <c r="AH17" s="14"/>
      <c r="AI17" s="16"/>
      <c r="AJ17" s="14"/>
      <c r="AK17" s="16"/>
      <c r="AL17" s="14"/>
      <c r="AM17" s="16"/>
      <c r="AN17" s="14"/>
      <c r="AO17" s="16"/>
      <c r="AP17" s="14"/>
      <c r="AQ17" s="16"/>
      <c r="AR17" s="14"/>
      <c r="AS17" s="16"/>
      <c r="AT17" s="14"/>
      <c r="AU17" s="16"/>
      <c r="AV17" s="14"/>
      <c r="AW17" s="17"/>
    </row>
    <row r="18" spans="1:49" s="10" customFormat="1" ht="21" customHeight="1">
      <c r="A18" s="13" t="s">
        <v>832</v>
      </c>
      <c r="B18" s="240" t="s">
        <v>827</v>
      </c>
      <c r="C18" s="241"/>
      <c r="D18" s="242" t="s">
        <v>827</v>
      </c>
      <c r="E18" s="241"/>
      <c r="F18" s="242" t="s">
        <v>827</v>
      </c>
      <c r="G18" s="241"/>
      <c r="H18" s="242" t="s">
        <v>827</v>
      </c>
      <c r="I18" s="241"/>
      <c r="J18" s="242" t="s">
        <v>827</v>
      </c>
      <c r="K18" s="241"/>
      <c r="L18" s="242" t="s">
        <v>827</v>
      </c>
      <c r="M18" s="241"/>
      <c r="N18" s="242" t="s">
        <v>827</v>
      </c>
      <c r="O18" s="241"/>
      <c r="P18" s="242" t="s">
        <v>827</v>
      </c>
      <c r="Q18" s="241"/>
      <c r="R18" s="242" t="s">
        <v>827</v>
      </c>
      <c r="S18" s="241"/>
      <c r="T18" s="242" t="s">
        <v>827</v>
      </c>
      <c r="U18" s="241"/>
      <c r="V18" s="242" t="s">
        <v>827</v>
      </c>
      <c r="W18" s="241"/>
      <c r="X18" s="242" t="s">
        <v>827</v>
      </c>
      <c r="Y18" s="241"/>
      <c r="Z18" s="242" t="s">
        <v>827</v>
      </c>
      <c r="AA18" s="241"/>
      <c r="AB18" s="242" t="s">
        <v>827</v>
      </c>
      <c r="AC18" s="241"/>
      <c r="AD18" s="242" t="s">
        <v>827</v>
      </c>
      <c r="AE18" s="241"/>
      <c r="AF18" s="242" t="s">
        <v>827</v>
      </c>
      <c r="AG18" s="241"/>
      <c r="AH18" s="242" t="s">
        <v>827</v>
      </c>
      <c r="AI18" s="241"/>
      <c r="AJ18" s="242" t="s">
        <v>827</v>
      </c>
      <c r="AK18" s="241"/>
      <c r="AL18" s="242" t="s">
        <v>827</v>
      </c>
      <c r="AM18" s="241"/>
      <c r="AN18" s="242" t="s">
        <v>827</v>
      </c>
      <c r="AO18" s="241"/>
      <c r="AP18" s="242" t="s">
        <v>827</v>
      </c>
      <c r="AQ18" s="241"/>
      <c r="AR18" s="242" t="s">
        <v>827</v>
      </c>
      <c r="AS18" s="241"/>
      <c r="AT18" s="242" t="s">
        <v>827</v>
      </c>
      <c r="AU18" s="241"/>
      <c r="AV18" s="242" t="s">
        <v>827</v>
      </c>
      <c r="AW18" s="245"/>
    </row>
    <row r="19" spans="1:49" s="10" customFormat="1" ht="21" customHeight="1">
      <c r="A19" s="13"/>
      <c r="B19" s="15"/>
      <c r="C19" s="16"/>
      <c r="D19" s="14"/>
      <c r="E19" s="16"/>
      <c r="F19" s="14"/>
      <c r="G19" s="16"/>
      <c r="H19" s="14"/>
      <c r="I19" s="16"/>
      <c r="J19" s="14"/>
      <c r="K19" s="16"/>
      <c r="L19" s="14"/>
      <c r="M19" s="16"/>
      <c r="N19" s="14"/>
      <c r="O19" s="16"/>
      <c r="P19" s="14"/>
      <c r="Q19" s="16"/>
      <c r="R19" s="14"/>
      <c r="S19" s="16"/>
      <c r="T19" s="14"/>
      <c r="U19" s="16"/>
      <c r="V19" s="14"/>
      <c r="W19" s="16"/>
      <c r="X19" s="14"/>
      <c r="Y19" s="16"/>
      <c r="Z19" s="14"/>
      <c r="AA19" s="16"/>
      <c r="AB19" s="14"/>
      <c r="AC19" s="16"/>
      <c r="AD19" s="14"/>
      <c r="AE19" s="16"/>
      <c r="AF19" s="14"/>
      <c r="AG19" s="16"/>
      <c r="AH19" s="14"/>
      <c r="AI19" s="16"/>
      <c r="AJ19" s="14"/>
      <c r="AK19" s="16"/>
      <c r="AL19" s="14"/>
      <c r="AM19" s="16"/>
      <c r="AN19" s="14"/>
      <c r="AO19" s="16"/>
      <c r="AP19" s="14"/>
      <c r="AQ19" s="16"/>
      <c r="AR19" s="14"/>
      <c r="AS19" s="16"/>
      <c r="AT19" s="14"/>
      <c r="AU19" s="16"/>
      <c r="AV19" s="14"/>
      <c r="AW19" s="17"/>
    </row>
    <row r="20" spans="1:49" s="10" customFormat="1" ht="21" customHeight="1" thickBot="1">
      <c r="A20" s="19"/>
      <c r="B20" s="21"/>
      <c r="C20" s="22"/>
      <c r="D20" s="20"/>
      <c r="E20" s="22"/>
      <c r="F20" s="20"/>
      <c r="G20" s="22"/>
      <c r="H20" s="20"/>
      <c r="I20" s="22"/>
      <c r="J20" s="20"/>
      <c r="K20" s="22"/>
      <c r="L20" s="20"/>
      <c r="M20" s="22"/>
      <c r="N20" s="20"/>
      <c r="O20" s="22"/>
      <c r="P20" s="20"/>
      <c r="Q20" s="22"/>
      <c r="R20" s="20"/>
      <c r="S20" s="22"/>
      <c r="T20" s="20"/>
      <c r="U20" s="22"/>
      <c r="V20" s="20"/>
      <c r="W20" s="22"/>
      <c r="X20" s="20"/>
      <c r="Y20" s="22"/>
      <c r="Z20" s="20"/>
      <c r="AA20" s="22"/>
      <c r="AB20" s="20"/>
      <c r="AC20" s="22"/>
      <c r="AD20" s="20"/>
      <c r="AE20" s="22"/>
      <c r="AF20" s="20"/>
      <c r="AG20" s="22"/>
      <c r="AH20" s="20"/>
      <c r="AI20" s="22"/>
      <c r="AJ20" s="20"/>
      <c r="AK20" s="22"/>
      <c r="AL20" s="20"/>
      <c r="AM20" s="22"/>
      <c r="AN20" s="20"/>
      <c r="AO20" s="22"/>
      <c r="AP20" s="20"/>
      <c r="AQ20" s="22"/>
      <c r="AR20" s="20"/>
      <c r="AS20" s="22"/>
      <c r="AT20" s="20"/>
      <c r="AU20" s="22"/>
      <c r="AV20" s="20"/>
      <c r="AW20" s="23"/>
    </row>
    <row r="21" spans="1:49" s="10" customFormat="1" ht="21" customHeight="1">
      <c r="A21" s="9" t="s">
        <v>1</v>
      </c>
      <c r="B21" s="27"/>
      <c r="C21" s="26"/>
      <c r="D21" s="27"/>
      <c r="E21" s="26"/>
      <c r="F21" s="27"/>
      <c r="G21" s="26"/>
      <c r="H21" s="27"/>
      <c r="I21" s="26"/>
      <c r="J21" s="27"/>
      <c r="K21" s="26"/>
      <c r="L21" s="27"/>
      <c r="M21" s="26"/>
      <c r="N21" s="27"/>
      <c r="O21" s="26"/>
      <c r="P21" s="27"/>
      <c r="Q21" s="26"/>
      <c r="R21" s="27"/>
      <c r="S21" s="26"/>
      <c r="T21" s="27"/>
      <c r="U21" s="26"/>
      <c r="V21" s="27"/>
      <c r="W21" s="26"/>
      <c r="X21" s="27"/>
      <c r="Y21" s="26"/>
      <c r="Z21" s="27"/>
      <c r="AA21" s="26"/>
      <c r="AB21" s="27"/>
      <c r="AC21" s="26"/>
      <c r="AD21" s="27"/>
      <c r="AE21" s="26"/>
      <c r="AF21" s="27"/>
      <c r="AG21" s="26"/>
      <c r="AH21" s="27"/>
      <c r="AI21" s="26"/>
      <c r="AJ21" s="27"/>
      <c r="AK21" s="26"/>
      <c r="AL21" s="27"/>
      <c r="AM21" s="26"/>
      <c r="AN21" s="29"/>
      <c r="AO21" s="26"/>
      <c r="AP21" s="29"/>
      <c r="AQ21" s="26"/>
      <c r="AR21" s="29"/>
      <c r="AS21" s="26"/>
      <c r="AT21" s="29"/>
      <c r="AU21" s="26"/>
      <c r="AV21" s="29"/>
      <c r="AW21" s="30"/>
    </row>
    <row r="22" spans="1:49" s="10" customFormat="1" ht="21" customHeight="1">
      <c r="A22" s="11" t="s">
        <v>2</v>
      </c>
      <c r="B22" s="233"/>
      <c r="C22" s="231"/>
      <c r="D22" s="230"/>
      <c r="E22" s="231"/>
      <c r="F22" s="230"/>
      <c r="G22" s="231"/>
      <c r="H22" s="230"/>
      <c r="I22" s="231"/>
      <c r="J22" s="230"/>
      <c r="K22" s="231"/>
      <c r="L22" s="230"/>
      <c r="M22" s="231"/>
      <c r="N22" s="230"/>
      <c r="O22" s="231"/>
      <c r="P22" s="230"/>
      <c r="Q22" s="231"/>
      <c r="R22" s="230"/>
      <c r="S22" s="231"/>
      <c r="T22" s="230"/>
      <c r="U22" s="231"/>
      <c r="V22" s="230"/>
      <c r="W22" s="231"/>
      <c r="X22" s="230"/>
      <c r="Y22" s="231"/>
      <c r="Z22" s="230"/>
      <c r="AA22" s="231"/>
      <c r="AB22" s="230"/>
      <c r="AC22" s="231"/>
      <c r="AD22" s="230"/>
      <c r="AE22" s="231"/>
      <c r="AF22" s="230"/>
      <c r="AG22" s="231"/>
      <c r="AH22" s="230"/>
      <c r="AI22" s="231"/>
      <c r="AJ22" s="230"/>
      <c r="AK22" s="231"/>
      <c r="AL22" s="230"/>
      <c r="AM22" s="231"/>
      <c r="AN22" s="230"/>
      <c r="AO22" s="231"/>
      <c r="AP22" s="230"/>
      <c r="AQ22" s="231"/>
      <c r="AR22" s="230"/>
      <c r="AS22" s="231"/>
      <c r="AT22" s="230"/>
      <c r="AU22" s="231"/>
      <c r="AV22" s="230"/>
      <c r="AW22" s="232"/>
    </row>
    <row r="23" spans="1:49" s="10" customFormat="1" ht="21" customHeight="1">
      <c r="A23" s="12"/>
      <c r="B23" s="237"/>
      <c r="C23" s="238"/>
      <c r="D23" s="239"/>
      <c r="E23" s="238"/>
      <c r="F23" s="239"/>
      <c r="G23" s="238"/>
      <c r="H23" s="239"/>
      <c r="I23" s="238"/>
      <c r="J23" s="239"/>
      <c r="K23" s="238"/>
      <c r="L23" s="239"/>
      <c r="M23" s="238"/>
      <c r="N23" s="239"/>
      <c r="O23" s="238"/>
      <c r="P23" s="239"/>
      <c r="Q23" s="238"/>
      <c r="R23" s="239"/>
      <c r="S23" s="238"/>
      <c r="T23" s="239"/>
      <c r="U23" s="238"/>
      <c r="V23" s="239"/>
      <c r="W23" s="238"/>
      <c r="X23" s="239"/>
      <c r="Y23" s="238"/>
      <c r="Z23" s="239"/>
      <c r="AA23" s="238"/>
      <c r="AB23" s="239"/>
      <c r="AC23" s="238"/>
      <c r="AD23" s="239"/>
      <c r="AE23" s="238"/>
      <c r="AF23" s="239"/>
      <c r="AG23" s="238"/>
      <c r="AH23" s="239"/>
      <c r="AI23" s="238"/>
      <c r="AJ23" s="239"/>
      <c r="AK23" s="238"/>
      <c r="AL23" s="239"/>
      <c r="AM23" s="238"/>
      <c r="AN23" s="239"/>
      <c r="AO23" s="238"/>
      <c r="AP23" s="239"/>
      <c r="AQ23" s="238"/>
      <c r="AR23" s="239"/>
      <c r="AS23" s="238"/>
      <c r="AT23" s="239"/>
      <c r="AU23" s="238"/>
      <c r="AV23" s="239"/>
      <c r="AW23" s="244"/>
    </row>
    <row r="24" spans="1:49" s="10" customFormat="1" ht="21" customHeight="1">
      <c r="A24" s="13"/>
      <c r="B24" s="15"/>
      <c r="C24" s="16"/>
      <c r="D24" s="14"/>
      <c r="E24" s="16"/>
      <c r="F24" s="14"/>
      <c r="G24" s="16"/>
      <c r="H24" s="14"/>
      <c r="I24" s="16"/>
      <c r="J24" s="14"/>
      <c r="K24" s="16"/>
      <c r="L24" s="14"/>
      <c r="M24" s="16"/>
      <c r="N24" s="14"/>
      <c r="O24" s="16"/>
      <c r="P24" s="14"/>
      <c r="Q24" s="16"/>
      <c r="R24" s="14"/>
      <c r="S24" s="16"/>
      <c r="T24" s="14"/>
      <c r="U24" s="16"/>
      <c r="V24" s="14"/>
      <c r="W24" s="16"/>
      <c r="X24" s="14"/>
      <c r="Y24" s="16"/>
      <c r="Z24" s="14"/>
      <c r="AA24" s="16"/>
      <c r="AB24" s="14"/>
      <c r="AC24" s="16"/>
      <c r="AD24" s="14"/>
      <c r="AE24" s="16"/>
      <c r="AF24" s="14"/>
      <c r="AG24" s="16"/>
      <c r="AH24" s="14"/>
      <c r="AI24" s="16"/>
      <c r="AJ24" s="14"/>
      <c r="AK24" s="16"/>
      <c r="AL24" s="14"/>
      <c r="AM24" s="16"/>
      <c r="AN24" s="14"/>
      <c r="AO24" s="16"/>
      <c r="AP24" s="14"/>
      <c r="AQ24" s="16"/>
      <c r="AR24" s="14"/>
      <c r="AS24" s="16"/>
      <c r="AT24" s="14"/>
      <c r="AU24" s="16"/>
      <c r="AV24" s="14"/>
      <c r="AW24" s="17"/>
    </row>
    <row r="25" spans="1:49" s="10" customFormat="1" ht="21" customHeight="1">
      <c r="A25" s="152" t="s">
        <v>831</v>
      </c>
      <c r="B25" s="15"/>
      <c r="C25" s="16"/>
      <c r="D25" s="14"/>
      <c r="E25" s="16"/>
      <c r="F25" s="14"/>
      <c r="G25" s="16"/>
      <c r="H25" s="14"/>
      <c r="I25" s="16"/>
      <c r="J25" s="14"/>
      <c r="K25" s="16"/>
      <c r="L25" s="14"/>
      <c r="M25" s="16"/>
      <c r="N25" s="14"/>
      <c r="O25" s="16"/>
      <c r="P25" s="14"/>
      <c r="Q25" s="16"/>
      <c r="R25" s="14"/>
      <c r="S25" s="16"/>
      <c r="T25" s="14"/>
      <c r="U25" s="16"/>
      <c r="V25" s="14"/>
      <c r="W25" s="16"/>
      <c r="X25" s="14"/>
      <c r="Y25" s="16"/>
      <c r="Z25" s="14"/>
      <c r="AA25" s="16"/>
      <c r="AB25" s="14"/>
      <c r="AC25" s="16"/>
      <c r="AD25" s="14"/>
      <c r="AE25" s="16"/>
      <c r="AF25" s="14"/>
      <c r="AG25" s="16"/>
      <c r="AH25" s="14"/>
      <c r="AI25" s="16"/>
      <c r="AJ25" s="14"/>
      <c r="AK25" s="16"/>
      <c r="AL25" s="14"/>
      <c r="AM25" s="16"/>
      <c r="AN25" s="14"/>
      <c r="AO25" s="16"/>
      <c r="AP25" s="14"/>
      <c r="AQ25" s="16"/>
      <c r="AR25" s="14"/>
      <c r="AS25" s="16"/>
      <c r="AT25" s="14"/>
      <c r="AU25" s="16" t="s">
        <v>84</v>
      </c>
      <c r="AV25" s="14"/>
      <c r="AW25" s="17" t="s">
        <v>84</v>
      </c>
    </row>
    <row r="26" spans="1:49" s="10" customFormat="1" ht="21" customHeight="1">
      <c r="A26" s="13" t="s">
        <v>832</v>
      </c>
      <c r="B26" s="240" t="s">
        <v>827</v>
      </c>
      <c r="C26" s="241"/>
      <c r="D26" s="242" t="s">
        <v>827</v>
      </c>
      <c r="E26" s="241"/>
      <c r="F26" s="242" t="s">
        <v>827</v>
      </c>
      <c r="G26" s="241"/>
      <c r="H26" s="242" t="s">
        <v>827</v>
      </c>
      <c r="I26" s="241"/>
      <c r="J26" s="242" t="s">
        <v>827</v>
      </c>
      <c r="K26" s="241"/>
      <c r="L26" s="242" t="s">
        <v>827</v>
      </c>
      <c r="M26" s="241"/>
      <c r="N26" s="242" t="s">
        <v>827</v>
      </c>
      <c r="O26" s="241"/>
      <c r="P26" s="242" t="s">
        <v>827</v>
      </c>
      <c r="Q26" s="241"/>
      <c r="R26" s="242" t="s">
        <v>827</v>
      </c>
      <c r="S26" s="241"/>
      <c r="T26" s="242" t="s">
        <v>827</v>
      </c>
      <c r="U26" s="241"/>
      <c r="V26" s="242" t="s">
        <v>827</v>
      </c>
      <c r="W26" s="241"/>
      <c r="X26" s="242" t="s">
        <v>827</v>
      </c>
      <c r="Y26" s="241"/>
      <c r="Z26" s="242" t="s">
        <v>827</v>
      </c>
      <c r="AA26" s="241"/>
      <c r="AB26" s="242" t="s">
        <v>827</v>
      </c>
      <c r="AC26" s="241"/>
      <c r="AD26" s="242" t="s">
        <v>827</v>
      </c>
      <c r="AE26" s="241"/>
      <c r="AF26" s="242" t="s">
        <v>827</v>
      </c>
      <c r="AG26" s="241"/>
      <c r="AH26" s="242" t="s">
        <v>827</v>
      </c>
      <c r="AI26" s="241"/>
      <c r="AJ26" s="242" t="s">
        <v>827</v>
      </c>
      <c r="AK26" s="241"/>
      <c r="AL26" s="242" t="s">
        <v>827</v>
      </c>
      <c r="AM26" s="241"/>
      <c r="AN26" s="242" t="s">
        <v>827</v>
      </c>
      <c r="AO26" s="241"/>
      <c r="AP26" s="242" t="s">
        <v>827</v>
      </c>
      <c r="AQ26" s="241"/>
      <c r="AR26" s="242" t="s">
        <v>827</v>
      </c>
      <c r="AS26" s="241"/>
      <c r="AT26" s="242" t="s">
        <v>827</v>
      </c>
      <c r="AU26" s="241"/>
      <c r="AV26" s="242" t="s">
        <v>827</v>
      </c>
      <c r="AW26" s="245"/>
    </row>
    <row r="27" spans="1:49" s="10" customFormat="1" ht="21" customHeight="1">
      <c r="A27" s="13"/>
      <c r="B27" s="15"/>
      <c r="C27" s="16"/>
      <c r="D27" s="14"/>
      <c r="E27" s="16"/>
      <c r="F27" s="14"/>
      <c r="G27" s="16"/>
      <c r="H27" s="14"/>
      <c r="I27" s="16"/>
      <c r="J27" s="14"/>
      <c r="K27" s="16"/>
      <c r="L27" s="14"/>
      <c r="M27" s="16"/>
      <c r="N27" s="14"/>
      <c r="O27" s="16"/>
      <c r="P27" s="14"/>
      <c r="Q27" s="16"/>
      <c r="R27" s="14"/>
      <c r="S27" s="16"/>
      <c r="T27" s="14"/>
      <c r="U27" s="16"/>
      <c r="V27" s="14"/>
      <c r="W27" s="16"/>
      <c r="X27" s="14"/>
      <c r="Y27" s="16"/>
      <c r="Z27" s="14"/>
      <c r="AA27" s="16"/>
      <c r="AB27" s="14"/>
      <c r="AC27" s="16"/>
      <c r="AD27" s="14"/>
      <c r="AE27" s="16"/>
      <c r="AF27" s="14"/>
      <c r="AG27" s="16"/>
      <c r="AH27" s="14"/>
      <c r="AI27" s="16"/>
      <c r="AJ27" s="14"/>
      <c r="AK27" s="16"/>
      <c r="AL27" s="14"/>
      <c r="AM27" s="16"/>
      <c r="AN27" s="14"/>
      <c r="AO27" s="16"/>
      <c r="AP27" s="14"/>
      <c r="AQ27" s="16"/>
      <c r="AR27" s="14"/>
      <c r="AS27" s="16"/>
      <c r="AT27" s="14"/>
      <c r="AU27" s="16"/>
      <c r="AV27" s="14"/>
      <c r="AW27" s="17"/>
    </row>
    <row r="28" spans="1:49" s="10" customFormat="1" ht="21" customHeight="1" thickBot="1">
      <c r="A28" s="19"/>
      <c r="B28" s="21"/>
      <c r="C28" s="22"/>
      <c r="D28" s="20"/>
      <c r="E28" s="22"/>
      <c r="F28" s="20"/>
      <c r="G28" s="22"/>
      <c r="H28" s="20"/>
      <c r="I28" s="22"/>
      <c r="J28" s="20"/>
      <c r="K28" s="22"/>
      <c r="L28" s="20"/>
      <c r="M28" s="22"/>
      <c r="N28" s="20"/>
      <c r="O28" s="22"/>
      <c r="P28" s="20"/>
      <c r="Q28" s="22"/>
      <c r="R28" s="20"/>
      <c r="S28" s="22"/>
      <c r="T28" s="20"/>
      <c r="U28" s="22"/>
      <c r="V28" s="20"/>
      <c r="W28" s="22"/>
      <c r="X28" s="20"/>
      <c r="Y28" s="22"/>
      <c r="Z28" s="20"/>
      <c r="AA28" s="22"/>
      <c r="AB28" s="20"/>
      <c r="AC28" s="22"/>
      <c r="AD28" s="20"/>
      <c r="AE28" s="22"/>
      <c r="AF28" s="20"/>
      <c r="AG28" s="22"/>
      <c r="AH28" s="20"/>
      <c r="AI28" s="22"/>
      <c r="AJ28" s="20"/>
      <c r="AK28" s="22"/>
      <c r="AL28" s="20"/>
      <c r="AM28" s="22"/>
      <c r="AN28" s="20"/>
      <c r="AO28" s="22"/>
      <c r="AP28" s="20"/>
      <c r="AQ28" s="22"/>
      <c r="AR28" s="20"/>
      <c r="AS28" s="22"/>
      <c r="AT28" s="20"/>
      <c r="AU28" s="22"/>
      <c r="AV28" s="20"/>
      <c r="AW28" s="23"/>
    </row>
    <row r="29" spans="1:49" s="10" customFormat="1" ht="21" customHeight="1">
      <c r="A29" s="9" t="s">
        <v>1</v>
      </c>
      <c r="B29" s="27"/>
      <c r="C29" s="26" t="s">
        <v>84</v>
      </c>
      <c r="D29" s="27"/>
      <c r="E29" s="26" t="s">
        <v>84</v>
      </c>
      <c r="F29" s="27"/>
      <c r="G29" s="26" t="s">
        <v>84</v>
      </c>
      <c r="H29" s="27"/>
      <c r="I29" s="26" t="s">
        <v>84</v>
      </c>
      <c r="J29" s="27"/>
      <c r="K29" s="26" t="s">
        <v>84</v>
      </c>
      <c r="L29" s="27"/>
      <c r="M29" s="26" t="s">
        <v>84</v>
      </c>
      <c r="N29" s="27"/>
      <c r="O29" s="26" t="s">
        <v>84</v>
      </c>
      <c r="P29" s="27"/>
      <c r="Q29" s="26" t="s">
        <v>84</v>
      </c>
      <c r="R29" s="27"/>
      <c r="S29" s="26" t="s">
        <v>84</v>
      </c>
      <c r="T29" s="27"/>
      <c r="U29" s="26" t="s">
        <v>84</v>
      </c>
      <c r="V29" s="27"/>
      <c r="W29" s="26" t="s">
        <v>84</v>
      </c>
      <c r="X29" s="27"/>
      <c r="Y29" s="26" t="s">
        <v>84</v>
      </c>
      <c r="Z29" s="27"/>
      <c r="AA29" s="26" t="s">
        <v>84</v>
      </c>
      <c r="AB29" s="27"/>
      <c r="AC29" s="26" t="s">
        <v>84</v>
      </c>
      <c r="AD29" s="27"/>
      <c r="AE29" s="26" t="s">
        <v>84</v>
      </c>
      <c r="AF29" s="27"/>
      <c r="AG29" s="26" t="s">
        <v>84</v>
      </c>
      <c r="AH29" s="27"/>
      <c r="AI29" s="26" t="s">
        <v>84</v>
      </c>
      <c r="AJ29" s="27"/>
      <c r="AK29" s="26" t="s">
        <v>84</v>
      </c>
      <c r="AL29" s="27"/>
      <c r="AM29" s="26" t="s">
        <v>84</v>
      </c>
      <c r="AN29" s="29"/>
      <c r="AO29" s="26" t="s">
        <v>84</v>
      </c>
      <c r="AP29" s="29"/>
      <c r="AQ29" s="26" t="s">
        <v>84</v>
      </c>
      <c r="AR29" s="29"/>
      <c r="AS29" s="26" t="s">
        <v>84</v>
      </c>
      <c r="AT29" s="29"/>
      <c r="AU29" s="26" t="s">
        <v>84</v>
      </c>
      <c r="AV29" s="29"/>
      <c r="AW29" s="30" t="s">
        <v>84</v>
      </c>
    </row>
    <row r="30" spans="1:49" s="10" customFormat="1" ht="21" customHeight="1">
      <c r="A30" s="11" t="s">
        <v>2</v>
      </c>
      <c r="B30" s="233"/>
      <c r="C30" s="231"/>
      <c r="D30" s="230"/>
      <c r="E30" s="231"/>
      <c r="F30" s="230"/>
      <c r="G30" s="231"/>
      <c r="H30" s="230"/>
      <c r="I30" s="231"/>
      <c r="J30" s="230"/>
      <c r="K30" s="231"/>
      <c r="L30" s="230"/>
      <c r="M30" s="231"/>
      <c r="N30" s="230"/>
      <c r="O30" s="231"/>
      <c r="P30" s="230"/>
      <c r="Q30" s="231"/>
      <c r="R30" s="230"/>
      <c r="S30" s="231"/>
      <c r="T30" s="230"/>
      <c r="U30" s="231"/>
      <c r="V30" s="230"/>
      <c r="W30" s="231"/>
      <c r="X30" s="230"/>
      <c r="Y30" s="231"/>
      <c r="Z30" s="230"/>
      <c r="AA30" s="231"/>
      <c r="AB30" s="230"/>
      <c r="AC30" s="231"/>
      <c r="AD30" s="230"/>
      <c r="AE30" s="231"/>
      <c r="AF30" s="230"/>
      <c r="AG30" s="231"/>
      <c r="AH30" s="230"/>
      <c r="AI30" s="231"/>
      <c r="AJ30" s="230"/>
      <c r="AK30" s="231"/>
      <c r="AL30" s="230"/>
      <c r="AM30" s="231"/>
      <c r="AN30" s="230"/>
      <c r="AO30" s="231"/>
      <c r="AP30" s="230"/>
      <c r="AQ30" s="231"/>
      <c r="AR30" s="230"/>
      <c r="AS30" s="231"/>
      <c r="AT30" s="230"/>
      <c r="AU30" s="231"/>
      <c r="AV30" s="230"/>
      <c r="AW30" s="232"/>
    </row>
    <row r="31" spans="1:49" s="10" customFormat="1" ht="21" customHeight="1">
      <c r="A31" s="12"/>
      <c r="B31" s="237"/>
      <c r="C31" s="238"/>
      <c r="D31" s="239"/>
      <c r="E31" s="238"/>
      <c r="F31" s="239"/>
      <c r="G31" s="238"/>
      <c r="H31" s="239"/>
      <c r="I31" s="238"/>
      <c r="J31" s="239"/>
      <c r="K31" s="238"/>
      <c r="L31" s="239"/>
      <c r="M31" s="238"/>
      <c r="N31" s="239"/>
      <c r="O31" s="238"/>
      <c r="P31" s="239"/>
      <c r="Q31" s="238"/>
      <c r="R31" s="239"/>
      <c r="S31" s="238"/>
      <c r="T31" s="239"/>
      <c r="U31" s="238"/>
      <c r="V31" s="239"/>
      <c r="W31" s="238"/>
      <c r="X31" s="239"/>
      <c r="Y31" s="238"/>
      <c r="Z31" s="239"/>
      <c r="AA31" s="238"/>
      <c r="AB31" s="239"/>
      <c r="AC31" s="238"/>
      <c r="AD31" s="239"/>
      <c r="AE31" s="238"/>
      <c r="AF31" s="239"/>
      <c r="AG31" s="238"/>
      <c r="AH31" s="239"/>
      <c r="AI31" s="238"/>
      <c r="AJ31" s="239"/>
      <c r="AK31" s="238"/>
      <c r="AL31" s="239"/>
      <c r="AM31" s="238"/>
      <c r="AN31" s="239"/>
      <c r="AO31" s="238"/>
      <c r="AP31" s="239"/>
      <c r="AQ31" s="238"/>
      <c r="AR31" s="239"/>
      <c r="AS31" s="238"/>
      <c r="AT31" s="239"/>
      <c r="AU31" s="238"/>
      <c r="AV31" s="239"/>
      <c r="AW31" s="244"/>
    </row>
    <row r="32" spans="1:49" s="10" customFormat="1" ht="21" customHeight="1">
      <c r="A32" s="13"/>
      <c r="B32" s="15"/>
      <c r="C32" s="16"/>
      <c r="D32" s="14"/>
      <c r="E32" s="16"/>
      <c r="F32" s="14"/>
      <c r="G32" s="16"/>
      <c r="H32" s="14"/>
      <c r="I32" s="16"/>
      <c r="J32" s="14"/>
      <c r="K32" s="16"/>
      <c r="L32" s="14"/>
      <c r="M32" s="16"/>
      <c r="N32" s="14"/>
      <c r="O32" s="16"/>
      <c r="P32" s="14"/>
      <c r="Q32" s="16"/>
      <c r="R32" s="14"/>
      <c r="S32" s="16"/>
      <c r="T32" s="14"/>
      <c r="U32" s="16"/>
      <c r="V32" s="14"/>
      <c r="W32" s="16"/>
      <c r="X32" s="14"/>
      <c r="Y32" s="16"/>
      <c r="Z32" s="14"/>
      <c r="AA32" s="16"/>
      <c r="AB32" s="14"/>
      <c r="AC32" s="16"/>
      <c r="AD32" s="14"/>
      <c r="AE32" s="16"/>
      <c r="AF32" s="14"/>
      <c r="AG32" s="16"/>
      <c r="AH32" s="14"/>
      <c r="AI32" s="16"/>
      <c r="AJ32" s="14"/>
      <c r="AK32" s="16"/>
      <c r="AL32" s="14"/>
      <c r="AM32" s="16"/>
      <c r="AN32" s="14"/>
      <c r="AO32" s="16"/>
      <c r="AP32" s="14"/>
      <c r="AQ32" s="16"/>
      <c r="AR32" s="14"/>
      <c r="AS32" s="16"/>
      <c r="AT32" s="14"/>
      <c r="AU32" s="16"/>
      <c r="AV32" s="14"/>
      <c r="AW32" s="17"/>
    </row>
    <row r="33" spans="1:49" s="10" customFormat="1" ht="21" customHeight="1">
      <c r="A33" s="152" t="s">
        <v>831</v>
      </c>
      <c r="B33" s="15"/>
      <c r="C33" s="16" t="s">
        <v>84</v>
      </c>
      <c r="D33" s="14"/>
      <c r="E33" s="16" t="s">
        <v>84</v>
      </c>
      <c r="F33" s="14"/>
      <c r="G33" s="16" t="s">
        <v>84</v>
      </c>
      <c r="H33" s="14"/>
      <c r="I33" s="16" t="s">
        <v>84</v>
      </c>
      <c r="J33" s="14"/>
      <c r="K33" s="16" t="s">
        <v>84</v>
      </c>
      <c r="L33" s="14"/>
      <c r="M33" s="16" t="s">
        <v>84</v>
      </c>
      <c r="N33" s="14"/>
      <c r="O33" s="16" t="s">
        <v>84</v>
      </c>
      <c r="P33" s="14"/>
      <c r="Q33" s="16" t="s">
        <v>84</v>
      </c>
      <c r="R33" s="14"/>
      <c r="S33" s="16" t="s">
        <v>84</v>
      </c>
      <c r="T33" s="14"/>
      <c r="U33" s="16" t="s">
        <v>84</v>
      </c>
      <c r="V33" s="14"/>
      <c r="W33" s="16" t="s">
        <v>84</v>
      </c>
      <c r="X33" s="14"/>
      <c r="Y33" s="16" t="s">
        <v>84</v>
      </c>
      <c r="Z33" s="14"/>
      <c r="AA33" s="16" t="s">
        <v>84</v>
      </c>
      <c r="AB33" s="14"/>
      <c r="AC33" s="16" t="s">
        <v>84</v>
      </c>
      <c r="AD33" s="14"/>
      <c r="AE33" s="16" t="s">
        <v>84</v>
      </c>
      <c r="AF33" s="14"/>
      <c r="AG33" s="16" t="s">
        <v>84</v>
      </c>
      <c r="AH33" s="14"/>
      <c r="AI33" s="16" t="s">
        <v>84</v>
      </c>
      <c r="AJ33" s="14"/>
      <c r="AK33" s="16" t="s">
        <v>84</v>
      </c>
      <c r="AL33" s="14"/>
      <c r="AM33" s="16" t="s">
        <v>84</v>
      </c>
      <c r="AN33" s="14"/>
      <c r="AO33" s="16" t="s">
        <v>84</v>
      </c>
      <c r="AP33" s="14"/>
      <c r="AQ33" s="16" t="s">
        <v>84</v>
      </c>
      <c r="AR33" s="14"/>
      <c r="AS33" s="16" t="s">
        <v>84</v>
      </c>
      <c r="AT33" s="14"/>
      <c r="AU33" s="16" t="s">
        <v>84</v>
      </c>
      <c r="AV33" s="14"/>
      <c r="AW33" s="17" t="s">
        <v>84</v>
      </c>
    </row>
    <row r="34" spans="1:49" s="10" customFormat="1" ht="21" customHeight="1">
      <c r="A34" s="13" t="s">
        <v>832</v>
      </c>
      <c r="B34" s="240" t="s">
        <v>827</v>
      </c>
      <c r="C34" s="241"/>
      <c r="D34" s="242" t="s">
        <v>827</v>
      </c>
      <c r="E34" s="241"/>
      <c r="F34" s="242" t="s">
        <v>827</v>
      </c>
      <c r="G34" s="241"/>
      <c r="H34" s="242" t="s">
        <v>827</v>
      </c>
      <c r="I34" s="241"/>
      <c r="J34" s="242" t="s">
        <v>827</v>
      </c>
      <c r="K34" s="241"/>
      <c r="L34" s="242" t="s">
        <v>827</v>
      </c>
      <c r="M34" s="241"/>
      <c r="N34" s="242" t="s">
        <v>827</v>
      </c>
      <c r="O34" s="241"/>
      <c r="P34" s="242" t="s">
        <v>827</v>
      </c>
      <c r="Q34" s="241"/>
      <c r="R34" s="242" t="s">
        <v>827</v>
      </c>
      <c r="S34" s="241"/>
      <c r="T34" s="242" t="s">
        <v>827</v>
      </c>
      <c r="U34" s="241"/>
      <c r="V34" s="242" t="s">
        <v>827</v>
      </c>
      <c r="W34" s="241"/>
      <c r="X34" s="242" t="s">
        <v>827</v>
      </c>
      <c r="Y34" s="241"/>
      <c r="Z34" s="242" t="s">
        <v>827</v>
      </c>
      <c r="AA34" s="241"/>
      <c r="AB34" s="242" t="s">
        <v>827</v>
      </c>
      <c r="AC34" s="241"/>
      <c r="AD34" s="242" t="s">
        <v>827</v>
      </c>
      <c r="AE34" s="241"/>
      <c r="AF34" s="242" t="s">
        <v>827</v>
      </c>
      <c r="AG34" s="241"/>
      <c r="AH34" s="242" t="s">
        <v>827</v>
      </c>
      <c r="AI34" s="241"/>
      <c r="AJ34" s="242" t="s">
        <v>827</v>
      </c>
      <c r="AK34" s="241"/>
      <c r="AL34" s="242" t="s">
        <v>827</v>
      </c>
      <c r="AM34" s="241"/>
      <c r="AN34" s="242" t="s">
        <v>827</v>
      </c>
      <c r="AO34" s="241"/>
      <c r="AP34" s="242" t="s">
        <v>827</v>
      </c>
      <c r="AQ34" s="241"/>
      <c r="AR34" s="242" t="s">
        <v>827</v>
      </c>
      <c r="AS34" s="241"/>
      <c r="AT34" s="242" t="s">
        <v>827</v>
      </c>
      <c r="AU34" s="241"/>
      <c r="AV34" s="242" t="s">
        <v>827</v>
      </c>
      <c r="AW34" s="245"/>
    </row>
    <row r="35" spans="1:49" s="10" customFormat="1" ht="21" customHeight="1">
      <c r="A35" s="13"/>
      <c r="B35" s="15"/>
      <c r="C35" s="16" t="s">
        <v>84</v>
      </c>
      <c r="D35" s="14"/>
      <c r="E35" s="16" t="s">
        <v>84</v>
      </c>
      <c r="F35" s="14"/>
      <c r="G35" s="16" t="s">
        <v>84</v>
      </c>
      <c r="H35" s="14"/>
      <c r="I35" s="16" t="s">
        <v>84</v>
      </c>
      <c r="J35" s="14"/>
      <c r="K35" s="16" t="s">
        <v>84</v>
      </c>
      <c r="L35" s="14"/>
      <c r="M35" s="16" t="s">
        <v>84</v>
      </c>
      <c r="N35" s="14"/>
      <c r="O35" s="16" t="s">
        <v>84</v>
      </c>
      <c r="P35" s="14"/>
      <c r="Q35" s="16" t="s">
        <v>84</v>
      </c>
      <c r="R35" s="14"/>
      <c r="S35" s="16" t="s">
        <v>84</v>
      </c>
      <c r="T35" s="14"/>
      <c r="U35" s="16" t="s">
        <v>84</v>
      </c>
      <c r="V35" s="14"/>
      <c r="W35" s="16" t="s">
        <v>84</v>
      </c>
      <c r="X35" s="14"/>
      <c r="Y35" s="16" t="s">
        <v>84</v>
      </c>
      <c r="Z35" s="14"/>
      <c r="AA35" s="16" t="s">
        <v>84</v>
      </c>
      <c r="AB35" s="14"/>
      <c r="AC35" s="16" t="s">
        <v>84</v>
      </c>
      <c r="AD35" s="14"/>
      <c r="AE35" s="16" t="s">
        <v>84</v>
      </c>
      <c r="AF35" s="14"/>
      <c r="AG35" s="16" t="s">
        <v>84</v>
      </c>
      <c r="AH35" s="14"/>
      <c r="AI35" s="16" t="s">
        <v>84</v>
      </c>
      <c r="AJ35" s="14"/>
      <c r="AK35" s="16" t="s">
        <v>84</v>
      </c>
      <c r="AL35" s="14"/>
      <c r="AM35" s="16" t="s">
        <v>84</v>
      </c>
      <c r="AN35" s="14"/>
      <c r="AO35" s="16" t="s">
        <v>84</v>
      </c>
      <c r="AP35" s="14"/>
      <c r="AQ35" s="16" t="s">
        <v>84</v>
      </c>
      <c r="AR35" s="14"/>
      <c r="AS35" s="16" t="s">
        <v>84</v>
      </c>
      <c r="AT35" s="14"/>
      <c r="AU35" s="16" t="s">
        <v>84</v>
      </c>
      <c r="AV35" s="14"/>
      <c r="AW35" s="17" t="s">
        <v>84</v>
      </c>
    </row>
    <row r="36" spans="1:49" s="10" customFormat="1" ht="21" customHeight="1" thickBot="1">
      <c r="A36" s="19"/>
      <c r="B36" s="21"/>
      <c r="C36" s="22"/>
      <c r="D36" s="20"/>
      <c r="E36" s="22"/>
      <c r="F36" s="20"/>
      <c r="G36" s="22"/>
      <c r="H36" s="20"/>
      <c r="I36" s="22"/>
      <c r="J36" s="20"/>
      <c r="K36" s="22"/>
      <c r="L36" s="20"/>
      <c r="M36" s="22"/>
      <c r="N36" s="20"/>
      <c r="O36" s="22"/>
      <c r="P36" s="20"/>
      <c r="Q36" s="22"/>
      <c r="R36" s="20"/>
      <c r="S36" s="22"/>
      <c r="T36" s="20"/>
      <c r="U36" s="22"/>
      <c r="V36" s="20"/>
      <c r="W36" s="22"/>
      <c r="X36" s="20"/>
      <c r="Y36" s="22"/>
      <c r="Z36" s="20"/>
      <c r="AA36" s="22"/>
      <c r="AB36" s="20"/>
      <c r="AC36" s="22"/>
      <c r="AD36" s="20"/>
      <c r="AE36" s="22"/>
      <c r="AF36" s="20"/>
      <c r="AG36" s="22"/>
      <c r="AH36" s="20"/>
      <c r="AI36" s="22"/>
      <c r="AJ36" s="20"/>
      <c r="AK36" s="22"/>
      <c r="AL36" s="20"/>
      <c r="AM36" s="22"/>
      <c r="AN36" s="20"/>
      <c r="AO36" s="22"/>
      <c r="AP36" s="20"/>
      <c r="AQ36" s="22"/>
      <c r="AR36" s="20"/>
      <c r="AS36" s="22"/>
      <c r="AT36" s="20"/>
      <c r="AU36" s="22"/>
      <c r="AV36" s="20"/>
      <c r="AW36" s="23"/>
    </row>
    <row r="37" spans="1:49" s="10" customFormat="1" ht="21" customHeight="1">
      <c r="A37" s="9" t="s">
        <v>1</v>
      </c>
      <c r="B37" s="27"/>
      <c r="C37" s="26" t="s">
        <v>84</v>
      </c>
      <c r="D37" s="27"/>
      <c r="E37" s="26" t="s">
        <v>84</v>
      </c>
      <c r="F37" s="27"/>
      <c r="G37" s="26" t="s">
        <v>84</v>
      </c>
      <c r="H37" s="27"/>
      <c r="I37" s="26" t="s">
        <v>84</v>
      </c>
      <c r="J37" s="27"/>
      <c r="K37" s="26" t="s">
        <v>84</v>
      </c>
      <c r="L37" s="27"/>
      <c r="M37" s="26" t="s">
        <v>84</v>
      </c>
      <c r="N37" s="27"/>
      <c r="O37" s="26" t="s">
        <v>84</v>
      </c>
      <c r="P37" s="27"/>
      <c r="Q37" s="26" t="s">
        <v>84</v>
      </c>
      <c r="R37" s="27"/>
      <c r="S37" s="26" t="s">
        <v>84</v>
      </c>
      <c r="T37" s="27"/>
      <c r="U37" s="26" t="s">
        <v>84</v>
      </c>
      <c r="V37" s="27"/>
      <c r="W37" s="26" t="s">
        <v>84</v>
      </c>
      <c r="X37" s="27"/>
      <c r="Y37" s="26" t="s">
        <v>84</v>
      </c>
      <c r="Z37" s="27"/>
      <c r="AA37" s="26" t="s">
        <v>84</v>
      </c>
      <c r="AB37" s="27"/>
      <c r="AC37" s="26" t="s">
        <v>84</v>
      </c>
      <c r="AD37" s="27"/>
      <c r="AE37" s="26" t="s">
        <v>84</v>
      </c>
      <c r="AF37" s="27"/>
      <c r="AG37" s="26" t="s">
        <v>84</v>
      </c>
      <c r="AH37" s="27"/>
      <c r="AI37" s="26" t="s">
        <v>84</v>
      </c>
      <c r="AJ37" s="27"/>
      <c r="AK37" s="26" t="s">
        <v>84</v>
      </c>
      <c r="AL37" s="27"/>
      <c r="AM37" s="26" t="s">
        <v>84</v>
      </c>
      <c r="AN37" s="29"/>
      <c r="AO37" s="26" t="s">
        <v>84</v>
      </c>
      <c r="AP37" s="29"/>
      <c r="AQ37" s="26" t="s">
        <v>84</v>
      </c>
      <c r="AR37" s="29"/>
      <c r="AS37" s="26" t="s">
        <v>84</v>
      </c>
      <c r="AT37" s="29"/>
      <c r="AU37" s="26" t="s">
        <v>84</v>
      </c>
      <c r="AV37" s="29"/>
      <c r="AW37" s="30" t="s">
        <v>84</v>
      </c>
    </row>
    <row r="38" spans="1:49" s="10" customFormat="1" ht="21" customHeight="1">
      <c r="A38" s="11" t="s">
        <v>2</v>
      </c>
      <c r="B38" s="233"/>
      <c r="C38" s="231"/>
      <c r="D38" s="230"/>
      <c r="E38" s="231"/>
      <c r="F38" s="230"/>
      <c r="G38" s="231"/>
      <c r="H38" s="230"/>
      <c r="I38" s="231"/>
      <c r="J38" s="230"/>
      <c r="K38" s="231"/>
      <c r="L38" s="230"/>
      <c r="M38" s="231"/>
      <c r="N38" s="230"/>
      <c r="O38" s="231"/>
      <c r="P38" s="230"/>
      <c r="Q38" s="231"/>
      <c r="R38" s="230"/>
      <c r="S38" s="231"/>
      <c r="T38" s="230"/>
      <c r="U38" s="231"/>
      <c r="V38" s="230"/>
      <c r="W38" s="231"/>
      <c r="X38" s="230"/>
      <c r="Y38" s="231"/>
      <c r="Z38" s="230"/>
      <c r="AA38" s="231"/>
      <c r="AB38" s="230"/>
      <c r="AC38" s="231"/>
      <c r="AD38" s="230"/>
      <c r="AE38" s="231"/>
      <c r="AF38" s="230"/>
      <c r="AG38" s="231"/>
      <c r="AH38" s="230"/>
      <c r="AI38" s="231"/>
      <c r="AJ38" s="230"/>
      <c r="AK38" s="231"/>
      <c r="AL38" s="230"/>
      <c r="AM38" s="231"/>
      <c r="AN38" s="230"/>
      <c r="AO38" s="231"/>
      <c r="AP38" s="230"/>
      <c r="AQ38" s="231"/>
      <c r="AR38" s="230"/>
      <c r="AS38" s="231"/>
      <c r="AT38" s="230"/>
      <c r="AU38" s="231"/>
      <c r="AV38" s="230"/>
      <c r="AW38" s="232"/>
    </row>
    <row r="39" spans="1:49" s="10" customFormat="1" ht="21" customHeight="1">
      <c r="A39" s="12"/>
      <c r="B39" s="237"/>
      <c r="C39" s="238"/>
      <c r="D39" s="239"/>
      <c r="E39" s="238"/>
      <c r="F39" s="239"/>
      <c r="G39" s="238"/>
      <c r="H39" s="239"/>
      <c r="I39" s="238"/>
      <c r="J39" s="239"/>
      <c r="K39" s="238"/>
      <c r="L39" s="239"/>
      <c r="M39" s="238"/>
      <c r="N39" s="239"/>
      <c r="O39" s="238"/>
      <c r="P39" s="239"/>
      <c r="Q39" s="238"/>
      <c r="R39" s="239"/>
      <c r="S39" s="238"/>
      <c r="T39" s="239"/>
      <c r="U39" s="238"/>
      <c r="V39" s="239"/>
      <c r="W39" s="238"/>
      <c r="X39" s="239"/>
      <c r="Y39" s="238"/>
      <c r="Z39" s="239"/>
      <c r="AA39" s="238"/>
      <c r="AB39" s="239"/>
      <c r="AC39" s="238"/>
      <c r="AD39" s="239"/>
      <c r="AE39" s="238"/>
      <c r="AF39" s="239"/>
      <c r="AG39" s="238"/>
      <c r="AH39" s="239"/>
      <c r="AI39" s="238"/>
      <c r="AJ39" s="239"/>
      <c r="AK39" s="238"/>
      <c r="AL39" s="239"/>
      <c r="AM39" s="238"/>
      <c r="AN39" s="239"/>
      <c r="AO39" s="238"/>
      <c r="AP39" s="239"/>
      <c r="AQ39" s="238"/>
      <c r="AR39" s="239"/>
      <c r="AS39" s="238"/>
      <c r="AT39" s="239"/>
      <c r="AU39" s="238"/>
      <c r="AV39" s="239"/>
      <c r="AW39" s="244"/>
    </row>
    <row r="40" spans="1:49" s="10" customFormat="1" ht="21" customHeight="1">
      <c r="A40" s="13"/>
      <c r="B40" s="15"/>
      <c r="C40" s="16"/>
      <c r="D40" s="14"/>
      <c r="E40" s="16"/>
      <c r="F40" s="14"/>
      <c r="G40" s="16"/>
      <c r="H40" s="14"/>
      <c r="I40" s="16"/>
      <c r="J40" s="14"/>
      <c r="K40" s="16"/>
      <c r="L40" s="14"/>
      <c r="M40" s="16"/>
      <c r="N40" s="14"/>
      <c r="O40" s="16"/>
      <c r="P40" s="14"/>
      <c r="Q40" s="16"/>
      <c r="R40" s="14"/>
      <c r="S40" s="16"/>
      <c r="T40" s="14"/>
      <c r="U40" s="16"/>
      <c r="V40" s="14"/>
      <c r="W40" s="16"/>
      <c r="X40" s="14"/>
      <c r="Y40" s="16"/>
      <c r="Z40" s="14"/>
      <c r="AA40" s="16"/>
      <c r="AB40" s="14"/>
      <c r="AC40" s="16"/>
      <c r="AD40" s="14"/>
      <c r="AE40" s="16"/>
      <c r="AF40" s="14"/>
      <c r="AG40" s="16"/>
      <c r="AH40" s="14"/>
      <c r="AI40" s="16"/>
      <c r="AJ40" s="14"/>
      <c r="AK40" s="16"/>
      <c r="AL40" s="14"/>
      <c r="AM40" s="16"/>
      <c r="AN40" s="14"/>
      <c r="AO40" s="16"/>
      <c r="AP40" s="14"/>
      <c r="AQ40" s="16"/>
      <c r="AR40" s="14"/>
      <c r="AS40" s="16"/>
      <c r="AT40" s="14"/>
      <c r="AU40" s="16"/>
      <c r="AV40" s="14"/>
      <c r="AW40" s="17"/>
    </row>
    <row r="41" spans="1:49" s="10" customFormat="1" ht="21" customHeight="1">
      <c r="A41" s="152" t="s">
        <v>831</v>
      </c>
      <c r="B41" s="15"/>
      <c r="C41" s="16" t="s">
        <v>84</v>
      </c>
      <c r="D41" s="14"/>
      <c r="E41" s="16" t="s">
        <v>84</v>
      </c>
      <c r="F41" s="14"/>
      <c r="G41" s="16" t="s">
        <v>84</v>
      </c>
      <c r="H41" s="14"/>
      <c r="I41" s="16" t="s">
        <v>84</v>
      </c>
      <c r="J41" s="14"/>
      <c r="K41" s="16" t="s">
        <v>84</v>
      </c>
      <c r="L41" s="14"/>
      <c r="M41" s="16" t="s">
        <v>84</v>
      </c>
      <c r="N41" s="14"/>
      <c r="O41" s="16" t="s">
        <v>84</v>
      </c>
      <c r="P41" s="14"/>
      <c r="Q41" s="16" t="s">
        <v>84</v>
      </c>
      <c r="R41" s="14"/>
      <c r="S41" s="16" t="s">
        <v>84</v>
      </c>
      <c r="T41" s="14"/>
      <c r="U41" s="16" t="s">
        <v>84</v>
      </c>
      <c r="V41" s="14"/>
      <c r="W41" s="16" t="s">
        <v>84</v>
      </c>
      <c r="X41" s="14"/>
      <c r="Y41" s="16" t="s">
        <v>84</v>
      </c>
      <c r="Z41" s="14"/>
      <c r="AA41" s="16" t="s">
        <v>84</v>
      </c>
      <c r="AB41" s="14"/>
      <c r="AC41" s="16" t="s">
        <v>84</v>
      </c>
      <c r="AD41" s="14"/>
      <c r="AE41" s="16" t="s">
        <v>84</v>
      </c>
      <c r="AF41" s="14"/>
      <c r="AG41" s="16" t="s">
        <v>84</v>
      </c>
      <c r="AH41" s="14"/>
      <c r="AI41" s="16" t="s">
        <v>84</v>
      </c>
      <c r="AJ41" s="14"/>
      <c r="AK41" s="16" t="s">
        <v>84</v>
      </c>
      <c r="AL41" s="14"/>
      <c r="AM41" s="16" t="s">
        <v>84</v>
      </c>
      <c r="AN41" s="14"/>
      <c r="AO41" s="16" t="s">
        <v>84</v>
      </c>
      <c r="AP41" s="14"/>
      <c r="AQ41" s="16" t="s">
        <v>84</v>
      </c>
      <c r="AR41" s="14"/>
      <c r="AS41" s="16" t="s">
        <v>84</v>
      </c>
      <c r="AT41" s="14"/>
      <c r="AU41" s="16" t="s">
        <v>84</v>
      </c>
      <c r="AV41" s="14"/>
      <c r="AW41" s="17" t="s">
        <v>84</v>
      </c>
    </row>
    <row r="42" spans="1:49" s="10" customFormat="1" ht="21" customHeight="1">
      <c r="A42" s="13" t="s">
        <v>832</v>
      </c>
      <c r="B42" s="240" t="s">
        <v>827</v>
      </c>
      <c r="C42" s="241"/>
      <c r="D42" s="242" t="s">
        <v>827</v>
      </c>
      <c r="E42" s="241"/>
      <c r="F42" s="242" t="s">
        <v>827</v>
      </c>
      <c r="G42" s="241"/>
      <c r="H42" s="242" t="s">
        <v>827</v>
      </c>
      <c r="I42" s="241"/>
      <c r="J42" s="242" t="s">
        <v>827</v>
      </c>
      <c r="K42" s="241"/>
      <c r="L42" s="242" t="s">
        <v>827</v>
      </c>
      <c r="M42" s="241"/>
      <c r="N42" s="242" t="s">
        <v>827</v>
      </c>
      <c r="O42" s="241"/>
      <c r="P42" s="242" t="s">
        <v>827</v>
      </c>
      <c r="Q42" s="241"/>
      <c r="R42" s="242" t="s">
        <v>827</v>
      </c>
      <c r="S42" s="241"/>
      <c r="T42" s="242" t="s">
        <v>827</v>
      </c>
      <c r="U42" s="241"/>
      <c r="V42" s="242" t="s">
        <v>827</v>
      </c>
      <c r="W42" s="241"/>
      <c r="X42" s="242" t="s">
        <v>827</v>
      </c>
      <c r="Y42" s="241"/>
      <c r="Z42" s="242" t="s">
        <v>827</v>
      </c>
      <c r="AA42" s="241"/>
      <c r="AB42" s="242" t="s">
        <v>827</v>
      </c>
      <c r="AC42" s="241"/>
      <c r="AD42" s="242" t="s">
        <v>827</v>
      </c>
      <c r="AE42" s="241"/>
      <c r="AF42" s="242" t="s">
        <v>827</v>
      </c>
      <c r="AG42" s="241"/>
      <c r="AH42" s="242" t="s">
        <v>827</v>
      </c>
      <c r="AI42" s="241"/>
      <c r="AJ42" s="242" t="s">
        <v>827</v>
      </c>
      <c r="AK42" s="241"/>
      <c r="AL42" s="242" t="s">
        <v>827</v>
      </c>
      <c r="AM42" s="241"/>
      <c r="AN42" s="242" t="s">
        <v>827</v>
      </c>
      <c r="AO42" s="241"/>
      <c r="AP42" s="242" t="s">
        <v>827</v>
      </c>
      <c r="AQ42" s="241"/>
      <c r="AR42" s="242" t="s">
        <v>827</v>
      </c>
      <c r="AS42" s="241"/>
      <c r="AT42" s="242" t="s">
        <v>827</v>
      </c>
      <c r="AU42" s="241"/>
      <c r="AV42" s="242" t="s">
        <v>827</v>
      </c>
      <c r="AW42" s="245"/>
    </row>
    <row r="43" spans="1:49" s="10" customFormat="1" ht="21" customHeight="1">
      <c r="A43" s="13"/>
      <c r="B43" s="15"/>
      <c r="C43" s="16" t="s">
        <v>84</v>
      </c>
      <c r="D43" s="14"/>
      <c r="E43" s="16" t="s">
        <v>84</v>
      </c>
      <c r="F43" s="14"/>
      <c r="G43" s="16" t="s">
        <v>84</v>
      </c>
      <c r="H43" s="14"/>
      <c r="I43" s="16" t="s">
        <v>84</v>
      </c>
      <c r="J43" s="14"/>
      <c r="K43" s="16" t="s">
        <v>84</v>
      </c>
      <c r="L43" s="14"/>
      <c r="M43" s="16" t="s">
        <v>84</v>
      </c>
      <c r="N43" s="14"/>
      <c r="O43" s="16" t="s">
        <v>84</v>
      </c>
      <c r="P43" s="14"/>
      <c r="Q43" s="16" t="s">
        <v>84</v>
      </c>
      <c r="R43" s="14"/>
      <c r="S43" s="16" t="s">
        <v>84</v>
      </c>
      <c r="T43" s="14"/>
      <c r="U43" s="16" t="s">
        <v>84</v>
      </c>
      <c r="V43" s="14"/>
      <c r="W43" s="16" t="s">
        <v>84</v>
      </c>
      <c r="X43" s="14"/>
      <c r="Y43" s="16" t="s">
        <v>84</v>
      </c>
      <c r="Z43" s="14"/>
      <c r="AA43" s="16" t="s">
        <v>84</v>
      </c>
      <c r="AB43" s="14"/>
      <c r="AC43" s="16" t="s">
        <v>84</v>
      </c>
      <c r="AD43" s="14"/>
      <c r="AE43" s="16" t="s">
        <v>84</v>
      </c>
      <c r="AF43" s="14"/>
      <c r="AG43" s="16" t="s">
        <v>84</v>
      </c>
      <c r="AH43" s="14"/>
      <c r="AI43" s="16" t="s">
        <v>84</v>
      </c>
      <c r="AJ43" s="14"/>
      <c r="AK43" s="16" t="s">
        <v>84</v>
      </c>
      <c r="AL43" s="14"/>
      <c r="AM43" s="16" t="s">
        <v>84</v>
      </c>
      <c r="AN43" s="14"/>
      <c r="AO43" s="16" t="s">
        <v>84</v>
      </c>
      <c r="AP43" s="14"/>
      <c r="AQ43" s="16" t="s">
        <v>84</v>
      </c>
      <c r="AR43" s="14"/>
      <c r="AS43" s="16" t="s">
        <v>84</v>
      </c>
      <c r="AT43" s="14"/>
      <c r="AU43" s="16" t="s">
        <v>84</v>
      </c>
      <c r="AV43" s="14"/>
      <c r="AW43" s="17" t="s">
        <v>84</v>
      </c>
    </row>
    <row r="44" spans="1:49" s="10" customFormat="1" ht="21" customHeight="1" thickBot="1">
      <c r="A44" s="19"/>
      <c r="B44" s="21"/>
      <c r="C44" s="22"/>
      <c r="D44" s="20"/>
      <c r="E44" s="22"/>
      <c r="F44" s="20"/>
      <c r="G44" s="22"/>
      <c r="H44" s="20"/>
      <c r="I44" s="22"/>
      <c r="J44" s="20"/>
      <c r="K44" s="22"/>
      <c r="L44" s="20"/>
      <c r="M44" s="22"/>
      <c r="N44" s="20"/>
      <c r="O44" s="22"/>
      <c r="P44" s="20"/>
      <c r="Q44" s="22"/>
      <c r="R44" s="20"/>
      <c r="S44" s="22"/>
      <c r="T44" s="20"/>
      <c r="U44" s="22"/>
      <c r="V44" s="20"/>
      <c r="W44" s="22"/>
      <c r="X44" s="20"/>
      <c r="Y44" s="22"/>
      <c r="Z44" s="20"/>
      <c r="AA44" s="22"/>
      <c r="AB44" s="20"/>
      <c r="AC44" s="22"/>
      <c r="AD44" s="20"/>
      <c r="AE44" s="22"/>
      <c r="AF44" s="20"/>
      <c r="AG44" s="22"/>
      <c r="AH44" s="20"/>
      <c r="AI44" s="22"/>
      <c r="AJ44" s="20"/>
      <c r="AK44" s="22"/>
      <c r="AL44" s="20"/>
      <c r="AM44" s="22"/>
      <c r="AN44" s="20"/>
      <c r="AO44" s="22"/>
      <c r="AP44" s="20"/>
      <c r="AQ44" s="22"/>
      <c r="AR44" s="20"/>
      <c r="AS44" s="22"/>
      <c r="AT44" s="20"/>
      <c r="AU44" s="22"/>
      <c r="AV44" s="20"/>
      <c r="AW44" s="23"/>
    </row>
    <row r="45" spans="2:49" s="24" customFormat="1" ht="71.25" customHeight="1">
      <c r="B45" s="25"/>
      <c r="C45" s="25"/>
      <c r="D45" s="25"/>
      <c r="I45" s="24" t="s">
        <v>833</v>
      </c>
      <c r="O45" s="144"/>
      <c r="P45" s="144"/>
      <c r="Q45" s="24" t="s">
        <v>834</v>
      </c>
      <c r="S45" s="145"/>
      <c r="T45" s="145"/>
      <c r="U45" s="146"/>
      <c r="V45" s="147"/>
      <c r="AC45" s="24" t="s">
        <v>835</v>
      </c>
      <c r="AJ45" s="25"/>
      <c r="AK45" s="25"/>
      <c r="AL45" s="25"/>
      <c r="AM45" s="25"/>
      <c r="AN45" s="25"/>
      <c r="AO45" s="147"/>
      <c r="AP45" s="153"/>
      <c r="AQ45" s="154" t="s">
        <v>836</v>
      </c>
      <c r="AR45" s="153"/>
      <c r="AS45" s="155"/>
      <c r="AT45" s="153"/>
      <c r="AU45" s="153"/>
      <c r="AV45" s="153"/>
      <c r="AW45" s="153"/>
    </row>
    <row r="46" spans="19:22" ht="12">
      <c r="S46" s="5"/>
      <c r="T46" s="5"/>
      <c r="U46" s="5"/>
      <c r="V46" s="5"/>
    </row>
  </sheetData>
  <mergeCells count="385">
    <mergeCell ref="AR6:AS6"/>
    <mergeCell ref="AT6:AU6"/>
    <mergeCell ref="AV6:AW6"/>
    <mergeCell ref="AJ6:AK6"/>
    <mergeCell ref="AL6:AM6"/>
    <mergeCell ref="AN6:AO6"/>
    <mergeCell ref="AP6:AQ6"/>
    <mergeCell ref="AB6:AC6"/>
    <mergeCell ref="AD6:AE6"/>
    <mergeCell ref="AF6:AG6"/>
    <mergeCell ref="AH6:AI6"/>
    <mergeCell ref="T6:U6"/>
    <mergeCell ref="V6:W6"/>
    <mergeCell ref="X6:Y6"/>
    <mergeCell ref="Z6:AA6"/>
    <mergeCell ref="A1:AW1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AV31:AW31"/>
    <mergeCell ref="AV34:AW34"/>
    <mergeCell ref="AV39:AW39"/>
    <mergeCell ref="AV42:AW42"/>
    <mergeCell ref="AV38:AW38"/>
    <mergeCell ref="AT34:AU34"/>
    <mergeCell ref="AT39:AU39"/>
    <mergeCell ref="AT42:AU42"/>
    <mergeCell ref="AV4:AW4"/>
    <mergeCell ref="AV7:AW7"/>
    <mergeCell ref="AV10:AW10"/>
    <mergeCell ref="AV15:AW15"/>
    <mergeCell ref="AV18:AW18"/>
    <mergeCell ref="AV23:AW23"/>
    <mergeCell ref="AV26:AW26"/>
    <mergeCell ref="AT18:AU18"/>
    <mergeCell ref="AT23:AU23"/>
    <mergeCell ref="AT26:AU26"/>
    <mergeCell ref="AT31:AU31"/>
    <mergeCell ref="AT4:AU4"/>
    <mergeCell ref="AT7:AU7"/>
    <mergeCell ref="AT10:AU10"/>
    <mergeCell ref="AT15:AU15"/>
    <mergeCell ref="AR31:AS31"/>
    <mergeCell ref="AR34:AS34"/>
    <mergeCell ref="AR39:AS39"/>
    <mergeCell ref="AR42:AS42"/>
    <mergeCell ref="AP34:AQ34"/>
    <mergeCell ref="AP39:AQ39"/>
    <mergeCell ref="AP42:AQ42"/>
    <mergeCell ref="AR4:AS4"/>
    <mergeCell ref="AR7:AS7"/>
    <mergeCell ref="AR10:AS10"/>
    <mergeCell ref="AR15:AS15"/>
    <mergeCell ref="AR18:AS18"/>
    <mergeCell ref="AR23:AS23"/>
    <mergeCell ref="AR26:AS26"/>
    <mergeCell ref="AP18:AQ18"/>
    <mergeCell ref="AP23:AQ23"/>
    <mergeCell ref="AP26:AQ26"/>
    <mergeCell ref="AP31:AQ31"/>
    <mergeCell ref="AP4:AQ4"/>
    <mergeCell ref="AP7:AQ7"/>
    <mergeCell ref="AP10:AQ10"/>
    <mergeCell ref="AP15:AQ15"/>
    <mergeCell ref="AP14:AQ14"/>
    <mergeCell ref="AH42:AI42"/>
    <mergeCell ref="AJ42:AK42"/>
    <mergeCell ref="AL42:AM42"/>
    <mergeCell ref="AN42:AO42"/>
    <mergeCell ref="Z42:AA42"/>
    <mergeCell ref="AB42:AC42"/>
    <mergeCell ref="AD42:AE42"/>
    <mergeCell ref="AF42:AG42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AH39:AI39"/>
    <mergeCell ref="AJ39:AK39"/>
    <mergeCell ref="AL39:AM39"/>
    <mergeCell ref="AN39:AO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J39:K39"/>
    <mergeCell ref="L39:M39"/>
    <mergeCell ref="N39:O39"/>
    <mergeCell ref="P39:Q39"/>
    <mergeCell ref="B39:C39"/>
    <mergeCell ref="D39:E39"/>
    <mergeCell ref="F39:G39"/>
    <mergeCell ref="H39:I39"/>
    <mergeCell ref="AH34:AI34"/>
    <mergeCell ref="AJ34:AK34"/>
    <mergeCell ref="AL34:AM34"/>
    <mergeCell ref="AN34:AO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AH31:AI31"/>
    <mergeCell ref="AJ31:AK31"/>
    <mergeCell ref="AL31:AM31"/>
    <mergeCell ref="AN31:AO31"/>
    <mergeCell ref="Z31:AA31"/>
    <mergeCell ref="AB31:AC31"/>
    <mergeCell ref="AD31:AE31"/>
    <mergeCell ref="AF31:AG31"/>
    <mergeCell ref="R31:S31"/>
    <mergeCell ref="T31:U31"/>
    <mergeCell ref="V31:W31"/>
    <mergeCell ref="X31:Y31"/>
    <mergeCell ref="J31:K31"/>
    <mergeCell ref="L31:M31"/>
    <mergeCell ref="N31:O31"/>
    <mergeCell ref="P31:Q31"/>
    <mergeCell ref="B31:C31"/>
    <mergeCell ref="D31:E31"/>
    <mergeCell ref="F31:G31"/>
    <mergeCell ref="H31:I31"/>
    <mergeCell ref="AH26:AI26"/>
    <mergeCell ref="AJ26:AK26"/>
    <mergeCell ref="AL26:AM26"/>
    <mergeCell ref="AN26:AO26"/>
    <mergeCell ref="Z26:AA26"/>
    <mergeCell ref="AB26:AC26"/>
    <mergeCell ref="AD26:AE26"/>
    <mergeCell ref="AF26:AG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AH23:AI23"/>
    <mergeCell ref="AJ23:AK23"/>
    <mergeCell ref="AL23:AM23"/>
    <mergeCell ref="AN23:AO23"/>
    <mergeCell ref="Z23:AA23"/>
    <mergeCell ref="AB23:AC23"/>
    <mergeCell ref="AD23:AE23"/>
    <mergeCell ref="AF23:AG23"/>
    <mergeCell ref="R23:S23"/>
    <mergeCell ref="T23:U23"/>
    <mergeCell ref="V23:W23"/>
    <mergeCell ref="X23:Y23"/>
    <mergeCell ref="J23:K23"/>
    <mergeCell ref="L23:M23"/>
    <mergeCell ref="N23:O23"/>
    <mergeCell ref="P23:Q23"/>
    <mergeCell ref="B23:C23"/>
    <mergeCell ref="D23:E23"/>
    <mergeCell ref="F23:G23"/>
    <mergeCell ref="H23:I23"/>
    <mergeCell ref="AH18:AI18"/>
    <mergeCell ref="AJ18:AK18"/>
    <mergeCell ref="AL18:AM18"/>
    <mergeCell ref="AN18:AO18"/>
    <mergeCell ref="Z18:AA18"/>
    <mergeCell ref="AB18:AC18"/>
    <mergeCell ref="AD18:AE18"/>
    <mergeCell ref="AF18:AG18"/>
    <mergeCell ref="R18:S18"/>
    <mergeCell ref="T18:U18"/>
    <mergeCell ref="V18:W18"/>
    <mergeCell ref="X18:Y18"/>
    <mergeCell ref="J18:K18"/>
    <mergeCell ref="L18:M18"/>
    <mergeCell ref="N18:O18"/>
    <mergeCell ref="P18:Q18"/>
    <mergeCell ref="B18:C18"/>
    <mergeCell ref="D18:E18"/>
    <mergeCell ref="F18:G18"/>
    <mergeCell ref="H18:I18"/>
    <mergeCell ref="AH15:AI15"/>
    <mergeCell ref="AJ15:AK15"/>
    <mergeCell ref="AL15:AM15"/>
    <mergeCell ref="AN15:AO15"/>
    <mergeCell ref="Z15:AA15"/>
    <mergeCell ref="AB15:AC15"/>
    <mergeCell ref="AD15:AE15"/>
    <mergeCell ref="AF15:AG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  <mergeCell ref="AH10:AI10"/>
    <mergeCell ref="AJ10:AK10"/>
    <mergeCell ref="AL10:AM10"/>
    <mergeCell ref="AN10:AO10"/>
    <mergeCell ref="Z10:AA10"/>
    <mergeCell ref="AB10:AC10"/>
    <mergeCell ref="AD10:AE10"/>
    <mergeCell ref="AF10:AG10"/>
    <mergeCell ref="R10:S10"/>
    <mergeCell ref="T10:U10"/>
    <mergeCell ref="V10:W10"/>
    <mergeCell ref="X10:Y10"/>
    <mergeCell ref="J10:K10"/>
    <mergeCell ref="L10:M10"/>
    <mergeCell ref="N10:O10"/>
    <mergeCell ref="P10:Q10"/>
    <mergeCell ref="B10:C10"/>
    <mergeCell ref="D10:E10"/>
    <mergeCell ref="F10:G10"/>
    <mergeCell ref="H10:I10"/>
    <mergeCell ref="AH7:AI7"/>
    <mergeCell ref="AJ7:AK7"/>
    <mergeCell ref="AL7:AM7"/>
    <mergeCell ref="AN7:AO7"/>
    <mergeCell ref="Z7:AA7"/>
    <mergeCell ref="AB7:AC7"/>
    <mergeCell ref="AD7:AE7"/>
    <mergeCell ref="AF7:AG7"/>
    <mergeCell ref="R7:S7"/>
    <mergeCell ref="T7:U7"/>
    <mergeCell ref="V7:W7"/>
    <mergeCell ref="X7:Y7"/>
    <mergeCell ref="J7:K7"/>
    <mergeCell ref="L7:M7"/>
    <mergeCell ref="N7:O7"/>
    <mergeCell ref="P7:Q7"/>
    <mergeCell ref="B7:C7"/>
    <mergeCell ref="D7:E7"/>
    <mergeCell ref="F7:G7"/>
    <mergeCell ref="H7:I7"/>
    <mergeCell ref="AH4:AI4"/>
    <mergeCell ref="AJ4:AK4"/>
    <mergeCell ref="AL4:AM4"/>
    <mergeCell ref="AN4:AO4"/>
    <mergeCell ref="Z4:AA4"/>
    <mergeCell ref="AB4:AC4"/>
    <mergeCell ref="AD4:AE4"/>
    <mergeCell ref="AF4:AG4"/>
    <mergeCell ref="R4:S4"/>
    <mergeCell ref="T4:U4"/>
    <mergeCell ref="V4:W4"/>
    <mergeCell ref="X4:Y4"/>
    <mergeCell ref="J4:K4"/>
    <mergeCell ref="L4:M4"/>
    <mergeCell ref="N4:O4"/>
    <mergeCell ref="P4:Q4"/>
    <mergeCell ref="B4:C4"/>
    <mergeCell ref="D4:E4"/>
    <mergeCell ref="F4:G4"/>
    <mergeCell ref="H4:I4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R14:AS14"/>
    <mergeCell ref="AT14:AU14"/>
    <mergeCell ref="AV14:AW14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T30:AU30"/>
    <mergeCell ref="AV30:AW30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R38:AS38"/>
    <mergeCell ref="AT38:AU38"/>
  </mergeCells>
  <printOptions horizontalCentered="1"/>
  <pageMargins left="0.3937007874015748" right="0.3937007874015748" top="0.6299212598425197" bottom="0.7480314960629921" header="0.5118110236220472" footer="0.5118110236220472"/>
  <pageSetup horizontalDpi="300" verticalDpi="3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65"/>
  <sheetViews>
    <sheetView workbookViewId="0" topLeftCell="AH19">
      <selection activeCell="AM35" sqref="AM35"/>
    </sheetView>
  </sheetViews>
  <sheetFormatPr defaultColWidth="9.00390625" defaultRowHeight="13.5"/>
  <cols>
    <col min="1" max="5" width="5.50390625" style="99" customWidth="1"/>
    <col min="6" max="6" width="5.50390625" style="115" customWidth="1"/>
    <col min="7" max="11" width="5.50390625" style="99" customWidth="1"/>
    <col min="12" max="12" width="5.50390625" style="115" customWidth="1"/>
    <col min="13" max="17" width="5.50390625" style="99" customWidth="1"/>
    <col min="18" max="18" width="5.50390625" style="115" customWidth="1"/>
    <col min="19" max="23" width="5.50390625" style="99" customWidth="1"/>
    <col min="24" max="24" width="5.50390625" style="115" customWidth="1"/>
    <col min="25" max="27" width="5.50390625" style="99" customWidth="1"/>
    <col min="28" max="28" width="8.75390625" style="99" customWidth="1"/>
    <col min="29" max="29" width="7.875" style="99" customWidth="1"/>
    <col min="30" max="31" width="9.00390625" style="99" customWidth="1"/>
    <col min="32" max="32" width="6.625" style="99" customWidth="1"/>
    <col min="33" max="35" width="5.50390625" style="99" customWidth="1"/>
    <col min="36" max="36" width="8.75390625" style="99" customWidth="1"/>
    <col min="37" max="37" width="7.875" style="99" customWidth="1"/>
    <col min="38" max="39" width="9.00390625" style="99" customWidth="1"/>
    <col min="40" max="40" width="6.50390625" style="99" customWidth="1"/>
    <col min="41" max="43" width="5.50390625" style="99" customWidth="1"/>
    <col min="44" max="44" width="7.00390625" style="99" customWidth="1"/>
    <col min="45" max="47" width="5.50390625" style="99" customWidth="1"/>
    <col min="48" max="48" width="6.50390625" style="99" customWidth="1"/>
    <col min="49" max="51" width="5.50390625" style="99" customWidth="1"/>
    <col min="52" max="52" width="6.875" style="99" customWidth="1"/>
    <col min="53" max="16384" width="5.50390625" style="99" customWidth="1"/>
  </cols>
  <sheetData>
    <row r="1" spans="1:7" ht="13.5">
      <c r="A1" s="102" t="s">
        <v>76</v>
      </c>
      <c r="G1" s="102"/>
    </row>
    <row r="2" spans="1:49" ht="13.5">
      <c r="A2" s="102" t="s">
        <v>19</v>
      </c>
      <c r="G2" s="102" t="s">
        <v>19</v>
      </c>
      <c r="M2" s="102" t="s">
        <v>20</v>
      </c>
      <c r="S2" s="102" t="s">
        <v>20</v>
      </c>
      <c r="Y2" s="102" t="s">
        <v>32</v>
      </c>
      <c r="AG2" s="102" t="s">
        <v>32</v>
      </c>
      <c r="AO2" s="102" t="s">
        <v>34</v>
      </c>
      <c r="AW2" s="102" t="s">
        <v>34</v>
      </c>
    </row>
    <row r="3" spans="1:49" ht="13.5">
      <c r="A3" s="102" t="s">
        <v>50</v>
      </c>
      <c r="G3" s="102" t="s">
        <v>49</v>
      </c>
      <c r="M3" s="102" t="s">
        <v>50</v>
      </c>
      <c r="S3" s="102" t="s">
        <v>49</v>
      </c>
      <c r="Y3" s="102" t="s">
        <v>50</v>
      </c>
      <c r="AG3" s="102" t="s">
        <v>49</v>
      </c>
      <c r="AO3" s="102" t="s">
        <v>50</v>
      </c>
      <c r="AW3" s="102" t="s">
        <v>49</v>
      </c>
    </row>
    <row r="4" spans="1:54" ht="13.5">
      <c r="A4" s="100" t="s">
        <v>26</v>
      </c>
      <c r="B4" s="99" t="s">
        <v>27</v>
      </c>
      <c r="C4" s="99" t="s">
        <v>28</v>
      </c>
      <c r="D4" s="99" t="s">
        <v>31</v>
      </c>
      <c r="E4" s="99" t="s">
        <v>29</v>
      </c>
      <c r="F4" s="115" t="s">
        <v>30</v>
      </c>
      <c r="G4" s="100" t="s">
        <v>26</v>
      </c>
      <c r="H4" s="99" t="s">
        <v>27</v>
      </c>
      <c r="I4" s="99" t="s">
        <v>28</v>
      </c>
      <c r="J4" s="99" t="s">
        <v>31</v>
      </c>
      <c r="K4" s="99" t="s">
        <v>29</v>
      </c>
      <c r="L4" s="115" t="s">
        <v>30</v>
      </c>
      <c r="M4" s="100" t="s">
        <v>26</v>
      </c>
      <c r="N4" s="99" t="s">
        <v>27</v>
      </c>
      <c r="O4" s="99" t="s">
        <v>28</v>
      </c>
      <c r="P4" s="99" t="s">
        <v>31</v>
      </c>
      <c r="Q4" s="99" t="s">
        <v>29</v>
      </c>
      <c r="R4" s="115" t="s">
        <v>30</v>
      </c>
      <c r="S4" s="100" t="s">
        <v>26</v>
      </c>
      <c r="T4" s="99" t="s">
        <v>27</v>
      </c>
      <c r="U4" s="99" t="s">
        <v>28</v>
      </c>
      <c r="V4" s="99" t="s">
        <v>31</v>
      </c>
      <c r="W4" s="99" t="s">
        <v>29</v>
      </c>
      <c r="X4" s="115" t="s">
        <v>30</v>
      </c>
      <c r="Y4" s="100" t="s">
        <v>26</v>
      </c>
      <c r="Z4" s="99" t="s">
        <v>27</v>
      </c>
      <c r="AA4" s="99" t="s">
        <v>28</v>
      </c>
      <c r="AB4" s="99" t="s">
        <v>31</v>
      </c>
      <c r="AC4" s="99" t="s">
        <v>29</v>
      </c>
      <c r="AD4" s="99" t="s">
        <v>30</v>
      </c>
      <c r="AG4" s="100" t="s">
        <v>26</v>
      </c>
      <c r="AH4" s="99" t="s">
        <v>27</v>
      </c>
      <c r="AI4" s="99" t="s">
        <v>28</v>
      </c>
      <c r="AJ4" s="99" t="s">
        <v>31</v>
      </c>
      <c r="AK4" s="99" t="s">
        <v>29</v>
      </c>
      <c r="AL4" s="99" t="s">
        <v>30</v>
      </c>
      <c r="AO4" s="100" t="s">
        <v>26</v>
      </c>
      <c r="AP4" s="99" t="s">
        <v>27</v>
      </c>
      <c r="AQ4" s="99" t="s">
        <v>28</v>
      </c>
      <c r="AR4" s="99" t="s">
        <v>31</v>
      </c>
      <c r="AS4" s="99" t="s">
        <v>29</v>
      </c>
      <c r="AT4" s="99" t="s">
        <v>30</v>
      </c>
      <c r="AW4" s="100" t="s">
        <v>26</v>
      </c>
      <c r="AX4" s="99" t="s">
        <v>27</v>
      </c>
      <c r="AY4" s="99" t="s">
        <v>28</v>
      </c>
      <c r="AZ4" s="99" t="s">
        <v>31</v>
      </c>
      <c r="BA4" s="99" t="s">
        <v>29</v>
      </c>
      <c r="BB4" s="99" t="s">
        <v>30</v>
      </c>
    </row>
    <row r="5" spans="1:55" ht="13.5">
      <c r="A5" s="101">
        <v>1</v>
      </c>
      <c r="B5" s="41" t="s">
        <v>113</v>
      </c>
      <c r="C5" s="41" t="s">
        <v>199</v>
      </c>
      <c r="D5" s="99" t="s">
        <v>114</v>
      </c>
      <c r="E5" s="99" t="s">
        <v>200</v>
      </c>
      <c r="F5" s="148">
        <v>33661</v>
      </c>
      <c r="G5" s="101">
        <v>1</v>
      </c>
      <c r="H5" s="41" t="s">
        <v>233</v>
      </c>
      <c r="I5" s="41" t="s">
        <v>234</v>
      </c>
      <c r="J5" s="99" t="s">
        <v>235</v>
      </c>
      <c r="K5" s="99" t="s">
        <v>236</v>
      </c>
      <c r="L5" s="115">
        <v>34086</v>
      </c>
      <c r="M5" s="101">
        <v>1</v>
      </c>
      <c r="N5" s="41" t="s">
        <v>350</v>
      </c>
      <c r="O5" s="41" t="s">
        <v>351</v>
      </c>
      <c r="P5" s="99" t="s">
        <v>293</v>
      </c>
      <c r="Q5" s="99" t="s">
        <v>352</v>
      </c>
      <c r="R5" s="115">
        <v>33407</v>
      </c>
      <c r="S5" s="101">
        <v>1</v>
      </c>
      <c r="T5" s="41" t="s">
        <v>602</v>
      </c>
      <c r="U5" s="41" t="s">
        <v>603</v>
      </c>
      <c r="V5" s="99" t="s">
        <v>132</v>
      </c>
      <c r="W5" s="99" t="s">
        <v>654</v>
      </c>
      <c r="X5" s="115">
        <v>34348</v>
      </c>
      <c r="Y5" s="74">
        <v>1</v>
      </c>
      <c r="Z5" s="41" t="s">
        <v>136</v>
      </c>
      <c r="AA5" s="41" t="s">
        <v>137</v>
      </c>
      <c r="AB5" s="99" t="s">
        <v>138</v>
      </c>
      <c r="AC5" s="99" t="s">
        <v>208</v>
      </c>
      <c r="AD5" s="116">
        <v>33544</v>
      </c>
      <c r="AE5" s="116"/>
      <c r="AF5" s="41"/>
      <c r="AG5" s="74">
        <v>1</v>
      </c>
      <c r="AH5" s="41" t="s">
        <v>341</v>
      </c>
      <c r="AI5" s="41" t="s">
        <v>342</v>
      </c>
      <c r="AJ5" s="99" t="s">
        <v>730</v>
      </c>
      <c r="AK5" s="99" t="s">
        <v>344</v>
      </c>
      <c r="AL5" s="116">
        <v>33990</v>
      </c>
      <c r="AM5" s="116"/>
      <c r="AN5" s="41"/>
      <c r="AO5" s="74">
        <v>1</v>
      </c>
      <c r="AP5" s="41" t="s">
        <v>429</v>
      </c>
      <c r="AQ5" s="41" t="s">
        <v>430</v>
      </c>
      <c r="AR5" s="99" t="s">
        <v>444</v>
      </c>
      <c r="AS5" s="99" t="s">
        <v>431</v>
      </c>
      <c r="AT5" s="116">
        <v>33429</v>
      </c>
      <c r="AU5" s="116"/>
      <c r="AV5" s="41"/>
      <c r="AW5" s="74">
        <v>1</v>
      </c>
      <c r="AX5" s="41" t="s">
        <v>639</v>
      </c>
      <c r="AY5" s="41" t="s">
        <v>640</v>
      </c>
      <c r="AZ5" s="99" t="s">
        <v>336</v>
      </c>
      <c r="BA5" s="99" t="s">
        <v>687</v>
      </c>
      <c r="BB5" s="116">
        <v>34135</v>
      </c>
      <c r="BC5" s="41"/>
    </row>
    <row r="6" spans="1:55" ht="13.5">
      <c r="A6" s="101">
        <v>2</v>
      </c>
      <c r="B6" s="41" t="s">
        <v>115</v>
      </c>
      <c r="C6" s="41" t="s">
        <v>116</v>
      </c>
      <c r="D6" s="99" t="s">
        <v>117</v>
      </c>
      <c r="E6" s="99" t="s">
        <v>201</v>
      </c>
      <c r="F6" s="148">
        <v>33514</v>
      </c>
      <c r="G6" s="101">
        <v>2</v>
      </c>
      <c r="H6" s="41" t="s">
        <v>237</v>
      </c>
      <c r="I6" s="41" t="s">
        <v>238</v>
      </c>
      <c r="J6" s="99" t="s">
        <v>239</v>
      </c>
      <c r="K6" s="99" t="s">
        <v>240</v>
      </c>
      <c r="L6" s="115">
        <v>34022</v>
      </c>
      <c r="M6" s="101">
        <v>2</v>
      </c>
      <c r="N6" s="41" t="s">
        <v>353</v>
      </c>
      <c r="O6" s="41" t="s">
        <v>354</v>
      </c>
      <c r="P6" s="99" t="s">
        <v>355</v>
      </c>
      <c r="Q6" s="99" t="s">
        <v>356</v>
      </c>
      <c r="R6" s="115">
        <v>33319</v>
      </c>
      <c r="S6" s="101">
        <v>2</v>
      </c>
      <c r="T6" s="41" t="s">
        <v>604</v>
      </c>
      <c r="U6" s="41" t="s">
        <v>605</v>
      </c>
      <c r="V6" s="99" t="s">
        <v>388</v>
      </c>
      <c r="W6" s="99" t="s">
        <v>655</v>
      </c>
      <c r="X6" s="115">
        <v>33991</v>
      </c>
      <c r="Y6" s="74">
        <v>1</v>
      </c>
      <c r="Z6" s="41" t="s">
        <v>183</v>
      </c>
      <c r="AA6" s="41" t="s">
        <v>184</v>
      </c>
      <c r="AB6" s="99" t="s">
        <v>120</v>
      </c>
      <c r="AC6" s="99" t="s">
        <v>227</v>
      </c>
      <c r="AD6" s="116">
        <v>33433</v>
      </c>
      <c r="AE6" s="116"/>
      <c r="AF6" s="41"/>
      <c r="AG6" s="74">
        <v>1</v>
      </c>
      <c r="AH6" s="41" t="s">
        <v>263</v>
      </c>
      <c r="AI6" s="41" t="s">
        <v>705</v>
      </c>
      <c r="AJ6" s="99" t="s">
        <v>731</v>
      </c>
      <c r="AK6" s="99" t="s">
        <v>266</v>
      </c>
      <c r="AL6" s="116">
        <v>33979</v>
      </c>
      <c r="AM6" s="116"/>
      <c r="AN6" s="41"/>
      <c r="AO6" s="74">
        <v>1</v>
      </c>
      <c r="AP6" s="41" t="s">
        <v>411</v>
      </c>
      <c r="AQ6" s="41" t="s">
        <v>412</v>
      </c>
      <c r="AR6" s="99" t="s">
        <v>444</v>
      </c>
      <c r="AS6" s="99" t="s">
        <v>414</v>
      </c>
      <c r="AT6" s="116">
        <v>33398</v>
      </c>
      <c r="AU6" s="116"/>
      <c r="AV6" s="41"/>
      <c r="AW6" s="74">
        <v>1</v>
      </c>
      <c r="AX6" s="41" t="s">
        <v>512</v>
      </c>
      <c r="AY6" s="41" t="s">
        <v>627</v>
      </c>
      <c r="AZ6" s="99" t="s">
        <v>336</v>
      </c>
      <c r="BA6" s="99" t="s">
        <v>676</v>
      </c>
      <c r="BB6" s="116">
        <v>34230</v>
      </c>
      <c r="BC6" s="41"/>
    </row>
    <row r="7" spans="1:55" ht="13.5">
      <c r="A7" s="101">
        <v>3</v>
      </c>
      <c r="B7" s="41" t="s">
        <v>118</v>
      </c>
      <c r="C7" s="41" t="s">
        <v>119</v>
      </c>
      <c r="D7" s="99" t="s">
        <v>120</v>
      </c>
      <c r="E7" s="99" t="s">
        <v>202</v>
      </c>
      <c r="F7" s="148">
        <v>33816</v>
      </c>
      <c r="G7" s="101">
        <v>3</v>
      </c>
      <c r="H7" s="41" t="s">
        <v>241</v>
      </c>
      <c r="I7" s="41" t="s">
        <v>242</v>
      </c>
      <c r="J7" s="99" t="s">
        <v>243</v>
      </c>
      <c r="K7" s="99" t="s">
        <v>244</v>
      </c>
      <c r="L7" s="115">
        <v>34040</v>
      </c>
      <c r="M7" s="101">
        <v>3</v>
      </c>
      <c r="N7" s="41" t="s">
        <v>357</v>
      </c>
      <c r="O7" s="41" t="s">
        <v>358</v>
      </c>
      <c r="P7" s="99" t="s">
        <v>190</v>
      </c>
      <c r="Q7" s="99" t="s">
        <v>359</v>
      </c>
      <c r="R7" s="115">
        <v>33600</v>
      </c>
      <c r="S7" s="101">
        <v>3</v>
      </c>
      <c r="T7" s="41" t="s">
        <v>606</v>
      </c>
      <c r="U7" s="41" t="s">
        <v>607</v>
      </c>
      <c r="V7" s="99" t="s">
        <v>141</v>
      </c>
      <c r="W7" s="99" t="s">
        <v>656</v>
      </c>
      <c r="X7" s="115">
        <v>34274</v>
      </c>
      <c r="Y7" s="74">
        <v>2</v>
      </c>
      <c r="Z7" s="41" t="s">
        <v>461</v>
      </c>
      <c r="AA7" s="41" t="s">
        <v>462</v>
      </c>
      <c r="AB7" s="99" t="s">
        <v>463</v>
      </c>
      <c r="AC7" s="99" t="s">
        <v>464</v>
      </c>
      <c r="AD7" s="116">
        <v>33684</v>
      </c>
      <c r="AE7" s="116"/>
      <c r="AF7" s="41"/>
      <c r="AG7" s="74">
        <v>2</v>
      </c>
      <c r="AH7" s="41" t="s">
        <v>267</v>
      </c>
      <c r="AI7" s="41" t="s">
        <v>268</v>
      </c>
      <c r="AJ7" s="99" t="s">
        <v>692</v>
      </c>
      <c r="AK7" s="99" t="s">
        <v>270</v>
      </c>
      <c r="AL7" s="116">
        <v>34282</v>
      </c>
      <c r="AM7" s="116"/>
      <c r="AN7" s="41"/>
      <c r="AO7" s="74">
        <v>2</v>
      </c>
      <c r="AP7" s="41" t="s">
        <v>362</v>
      </c>
      <c r="AQ7" s="41" t="s">
        <v>363</v>
      </c>
      <c r="AR7" s="99" t="s">
        <v>168</v>
      </c>
      <c r="AS7" s="99" t="s">
        <v>364</v>
      </c>
      <c r="AT7" s="116">
        <v>33418</v>
      </c>
      <c r="AU7" s="116"/>
      <c r="AV7" s="41"/>
      <c r="AW7" s="74">
        <v>2</v>
      </c>
      <c r="AX7" s="41" t="s">
        <v>763</v>
      </c>
      <c r="AY7" s="41" t="s">
        <v>764</v>
      </c>
      <c r="AZ7" s="99" t="s">
        <v>559</v>
      </c>
      <c r="BA7" s="99" t="s">
        <v>792</v>
      </c>
      <c r="BB7" s="116">
        <v>34527</v>
      </c>
      <c r="BC7" s="41"/>
    </row>
    <row r="8" spans="1:55" ht="13.5">
      <c r="A8" s="101">
        <v>4</v>
      </c>
      <c r="B8" s="39" t="s">
        <v>844</v>
      </c>
      <c r="C8" s="55" t="s">
        <v>845</v>
      </c>
      <c r="D8" s="156" t="s">
        <v>851</v>
      </c>
      <c r="E8" s="157" t="s">
        <v>852</v>
      </c>
      <c r="F8" s="148">
        <v>33939</v>
      </c>
      <c r="G8" s="101">
        <v>4</v>
      </c>
      <c r="H8" s="41" t="s">
        <v>245</v>
      </c>
      <c r="I8" s="41" t="s">
        <v>246</v>
      </c>
      <c r="J8" s="99" t="s">
        <v>247</v>
      </c>
      <c r="K8" s="99" t="s">
        <v>248</v>
      </c>
      <c r="L8" s="115">
        <v>34022</v>
      </c>
      <c r="M8" s="101">
        <v>4</v>
      </c>
      <c r="N8" s="41" t="s">
        <v>153</v>
      </c>
      <c r="O8" s="41" t="s">
        <v>360</v>
      </c>
      <c r="P8" s="99" t="s">
        <v>129</v>
      </c>
      <c r="Q8" s="99" t="s">
        <v>361</v>
      </c>
      <c r="R8" s="115">
        <v>33544</v>
      </c>
      <c r="S8" s="101">
        <v>4</v>
      </c>
      <c r="T8" s="41" t="s">
        <v>608</v>
      </c>
      <c r="U8" s="41" t="s">
        <v>609</v>
      </c>
      <c r="V8" s="99" t="s">
        <v>657</v>
      </c>
      <c r="W8" s="99" t="s">
        <v>658</v>
      </c>
      <c r="X8" s="115">
        <v>34214</v>
      </c>
      <c r="Y8" s="74">
        <v>2</v>
      </c>
      <c r="Z8" s="41" t="s">
        <v>465</v>
      </c>
      <c r="AA8" s="41" t="s">
        <v>466</v>
      </c>
      <c r="AB8" s="99" t="s">
        <v>467</v>
      </c>
      <c r="AC8" s="99" t="s">
        <v>468</v>
      </c>
      <c r="AD8" s="116">
        <v>33359</v>
      </c>
      <c r="AE8" s="116"/>
      <c r="AF8" s="41"/>
      <c r="AG8" s="74">
        <v>2</v>
      </c>
      <c r="AH8" s="41" t="s">
        <v>271</v>
      </c>
      <c r="AI8" s="41" t="s">
        <v>272</v>
      </c>
      <c r="AJ8" s="99" t="s">
        <v>732</v>
      </c>
      <c r="AK8" s="99" t="s">
        <v>274</v>
      </c>
      <c r="AL8" s="116">
        <v>34439</v>
      </c>
      <c r="AM8" s="116"/>
      <c r="AN8" s="41"/>
      <c r="AO8" s="74">
        <v>2</v>
      </c>
      <c r="AP8" s="41" t="s">
        <v>127</v>
      </c>
      <c r="AQ8" s="41" t="s">
        <v>439</v>
      </c>
      <c r="AR8" s="99" t="s">
        <v>537</v>
      </c>
      <c r="AS8" s="99" t="s">
        <v>441</v>
      </c>
      <c r="AT8" s="116">
        <v>33769</v>
      </c>
      <c r="AU8" s="116"/>
      <c r="AV8" s="41"/>
      <c r="AW8" s="74">
        <v>2</v>
      </c>
      <c r="AX8" s="41" t="s">
        <v>233</v>
      </c>
      <c r="AY8" s="41" t="s">
        <v>765</v>
      </c>
      <c r="AZ8" s="99" t="s">
        <v>559</v>
      </c>
      <c r="BA8" s="99" t="s">
        <v>793</v>
      </c>
      <c r="BB8" s="116">
        <v>35090</v>
      </c>
      <c r="BC8" s="41"/>
    </row>
    <row r="9" spans="1:55" ht="13.5">
      <c r="A9" s="101">
        <v>5</v>
      </c>
      <c r="B9" s="41" t="s">
        <v>124</v>
      </c>
      <c r="C9" s="41" t="s">
        <v>125</v>
      </c>
      <c r="D9" s="99" t="s">
        <v>126</v>
      </c>
      <c r="E9" s="99" t="s">
        <v>204</v>
      </c>
      <c r="F9" s="148">
        <v>33403</v>
      </c>
      <c r="G9" s="101">
        <v>5</v>
      </c>
      <c r="H9" s="41" t="s">
        <v>249</v>
      </c>
      <c r="I9" s="41" t="s">
        <v>250</v>
      </c>
      <c r="J9" s="99" t="s">
        <v>251</v>
      </c>
      <c r="K9" s="99" t="s">
        <v>252</v>
      </c>
      <c r="L9" s="115">
        <v>34031</v>
      </c>
      <c r="M9" s="101">
        <v>5</v>
      </c>
      <c r="N9" s="41" t="s">
        <v>362</v>
      </c>
      <c r="O9" s="41" t="s">
        <v>363</v>
      </c>
      <c r="P9" s="99" t="s">
        <v>168</v>
      </c>
      <c r="Q9" s="99" t="s">
        <v>364</v>
      </c>
      <c r="R9" s="115">
        <v>33418</v>
      </c>
      <c r="S9" s="101">
        <v>5</v>
      </c>
      <c r="T9" s="41" t="s">
        <v>610</v>
      </c>
      <c r="U9" s="41" t="s">
        <v>611</v>
      </c>
      <c r="V9" s="99" t="s">
        <v>161</v>
      </c>
      <c r="W9" s="99" t="s">
        <v>659</v>
      </c>
      <c r="X9" s="115">
        <v>34139</v>
      </c>
      <c r="Y9" s="74">
        <v>3</v>
      </c>
      <c r="Z9" s="41" t="s">
        <v>127</v>
      </c>
      <c r="AA9" s="41" t="s">
        <v>128</v>
      </c>
      <c r="AB9" s="99" t="s">
        <v>469</v>
      </c>
      <c r="AC9" s="99" t="s">
        <v>205</v>
      </c>
      <c r="AD9" s="116">
        <v>33521</v>
      </c>
      <c r="AE9" s="116"/>
      <c r="AF9" s="41"/>
      <c r="AG9" s="74">
        <v>3</v>
      </c>
      <c r="AH9" s="41" t="s">
        <v>291</v>
      </c>
      <c r="AI9" s="41" t="s">
        <v>292</v>
      </c>
      <c r="AJ9" s="99" t="s">
        <v>293</v>
      </c>
      <c r="AK9" s="99" t="s">
        <v>294</v>
      </c>
      <c r="AL9" s="116">
        <v>34252</v>
      </c>
      <c r="AM9" s="116"/>
      <c r="AN9" s="41"/>
      <c r="AO9" s="74">
        <v>3</v>
      </c>
      <c r="AP9" s="41" t="s">
        <v>538</v>
      </c>
      <c r="AQ9" s="41" t="s">
        <v>539</v>
      </c>
      <c r="AR9" s="99" t="s">
        <v>190</v>
      </c>
      <c r="AS9" s="99" t="s">
        <v>540</v>
      </c>
      <c r="AT9" s="116">
        <v>33539</v>
      </c>
      <c r="AU9" s="116"/>
      <c r="AV9" s="41"/>
      <c r="AW9" s="74">
        <v>3</v>
      </c>
      <c r="AX9" s="71" t="s">
        <v>879</v>
      </c>
      <c r="AY9" s="99" t="s">
        <v>880</v>
      </c>
      <c r="AZ9" s="169" t="s">
        <v>886</v>
      </c>
      <c r="BA9" s="162" t="s">
        <v>887</v>
      </c>
      <c r="BB9" s="163">
        <v>34181</v>
      </c>
      <c r="BC9" s="41"/>
    </row>
    <row r="10" spans="1:55" ht="13.5">
      <c r="A10" s="101">
        <v>6</v>
      </c>
      <c r="B10" s="41" t="s">
        <v>127</v>
      </c>
      <c r="C10" s="41" t="s">
        <v>128</v>
      </c>
      <c r="D10" s="99" t="s">
        <v>129</v>
      </c>
      <c r="E10" s="99" t="s">
        <v>205</v>
      </c>
      <c r="F10" s="148">
        <v>33521</v>
      </c>
      <c r="G10" s="101">
        <v>6</v>
      </c>
      <c r="H10" s="41" t="s">
        <v>253</v>
      </c>
      <c r="I10" s="41" t="s">
        <v>254</v>
      </c>
      <c r="J10" s="99" t="s">
        <v>817</v>
      </c>
      <c r="K10" s="99" t="s">
        <v>255</v>
      </c>
      <c r="L10" s="115">
        <v>34003</v>
      </c>
      <c r="M10" s="101">
        <v>6</v>
      </c>
      <c r="N10" s="41" t="s">
        <v>365</v>
      </c>
      <c r="O10" s="41" t="s">
        <v>366</v>
      </c>
      <c r="P10" s="99" t="s">
        <v>367</v>
      </c>
      <c r="Q10" s="99" t="s">
        <v>368</v>
      </c>
      <c r="R10" s="115">
        <v>33346</v>
      </c>
      <c r="S10" s="101">
        <v>6</v>
      </c>
      <c r="T10" s="41" t="s">
        <v>612</v>
      </c>
      <c r="U10" s="41" t="s">
        <v>613</v>
      </c>
      <c r="V10" s="99" t="s">
        <v>323</v>
      </c>
      <c r="W10" s="99" t="s">
        <v>660</v>
      </c>
      <c r="X10" s="115">
        <v>34230</v>
      </c>
      <c r="Y10" s="74">
        <v>3</v>
      </c>
      <c r="Z10" s="41" t="s">
        <v>470</v>
      </c>
      <c r="AA10" s="41" t="s">
        <v>471</v>
      </c>
      <c r="AB10" s="99" t="s">
        <v>472</v>
      </c>
      <c r="AC10" s="99" t="s">
        <v>473</v>
      </c>
      <c r="AD10" s="116">
        <v>33514</v>
      </c>
      <c r="AE10" s="116"/>
      <c r="AF10" s="41"/>
      <c r="AG10" s="74">
        <v>3</v>
      </c>
      <c r="AH10" s="41" t="s">
        <v>706</v>
      </c>
      <c r="AI10" s="41" t="s">
        <v>707</v>
      </c>
      <c r="AJ10" s="99" t="s">
        <v>293</v>
      </c>
      <c r="AK10" s="99" t="s">
        <v>733</v>
      </c>
      <c r="AL10" s="116">
        <v>34011</v>
      </c>
      <c r="AM10" s="116"/>
      <c r="AN10" s="41"/>
      <c r="AO10" s="74">
        <v>3</v>
      </c>
      <c r="AP10" s="41" t="s">
        <v>233</v>
      </c>
      <c r="AQ10" s="41" t="s">
        <v>541</v>
      </c>
      <c r="AR10" s="99" t="s">
        <v>190</v>
      </c>
      <c r="AS10" s="99" t="s">
        <v>542</v>
      </c>
      <c r="AT10" s="116">
        <v>33479</v>
      </c>
      <c r="AU10" s="116"/>
      <c r="AV10" s="41"/>
      <c r="AW10" s="74">
        <v>3</v>
      </c>
      <c r="AX10" s="71" t="s">
        <v>881</v>
      </c>
      <c r="AY10" s="99" t="s">
        <v>882</v>
      </c>
      <c r="AZ10" s="169" t="s">
        <v>886</v>
      </c>
      <c r="BA10" s="162" t="s">
        <v>888</v>
      </c>
      <c r="BB10" s="163">
        <v>34826</v>
      </c>
      <c r="BC10" s="41"/>
    </row>
    <row r="11" spans="1:55" ht="13.5">
      <c r="A11" s="101">
        <v>7</v>
      </c>
      <c r="B11" s="41" t="s">
        <v>130</v>
      </c>
      <c r="C11" s="41" t="s">
        <v>131</v>
      </c>
      <c r="D11" s="99" t="s">
        <v>132</v>
      </c>
      <c r="E11" s="99" t="s">
        <v>206</v>
      </c>
      <c r="F11" s="148">
        <v>33681</v>
      </c>
      <c r="G11" s="101">
        <v>7</v>
      </c>
      <c r="H11" s="41" t="s">
        <v>256</v>
      </c>
      <c r="I11" s="41" t="s">
        <v>257</v>
      </c>
      <c r="J11" s="99" t="s">
        <v>258</v>
      </c>
      <c r="K11" s="99" t="s">
        <v>259</v>
      </c>
      <c r="L11" s="115">
        <v>34188</v>
      </c>
      <c r="M11" s="101">
        <v>7</v>
      </c>
      <c r="N11" s="41" t="s">
        <v>369</v>
      </c>
      <c r="O11" s="41" t="s">
        <v>370</v>
      </c>
      <c r="P11" s="99" t="s">
        <v>323</v>
      </c>
      <c r="Q11" s="99" t="s">
        <v>371</v>
      </c>
      <c r="R11" s="115">
        <v>33350</v>
      </c>
      <c r="S11" s="101">
        <v>7</v>
      </c>
      <c r="T11" s="41" t="s">
        <v>185</v>
      </c>
      <c r="U11" s="41" t="s">
        <v>614</v>
      </c>
      <c r="V11" s="99" t="s">
        <v>661</v>
      </c>
      <c r="W11" s="99" t="s">
        <v>662</v>
      </c>
      <c r="X11" s="115">
        <v>34104</v>
      </c>
      <c r="Y11" s="74">
        <v>4</v>
      </c>
      <c r="Z11" s="41" t="s">
        <v>133</v>
      </c>
      <c r="AA11" s="41" t="s">
        <v>134</v>
      </c>
      <c r="AB11" s="99" t="s">
        <v>474</v>
      </c>
      <c r="AC11" s="99" t="s">
        <v>207</v>
      </c>
      <c r="AD11" s="116">
        <v>33421</v>
      </c>
      <c r="AE11" s="116"/>
      <c r="AF11" s="41"/>
      <c r="AG11" s="74">
        <v>4</v>
      </c>
      <c r="AH11" s="41" t="s">
        <v>191</v>
      </c>
      <c r="AI11" s="41" t="s">
        <v>288</v>
      </c>
      <c r="AJ11" s="99" t="s">
        <v>734</v>
      </c>
      <c r="AK11" s="99" t="s">
        <v>735</v>
      </c>
      <c r="AL11" s="116">
        <v>34115</v>
      </c>
      <c r="AM11" s="116"/>
      <c r="AN11" s="41"/>
      <c r="AO11" s="74">
        <v>4</v>
      </c>
      <c r="AP11" s="41" t="s">
        <v>400</v>
      </c>
      <c r="AQ11" s="41" t="s">
        <v>401</v>
      </c>
      <c r="AR11" s="99" t="s">
        <v>384</v>
      </c>
      <c r="AS11" s="99" t="s">
        <v>403</v>
      </c>
      <c r="AT11" s="116">
        <v>33639</v>
      </c>
      <c r="AU11" s="116"/>
      <c r="AV11" s="41"/>
      <c r="AW11" s="74">
        <v>4</v>
      </c>
      <c r="AX11" s="41" t="s">
        <v>769</v>
      </c>
      <c r="AY11" s="41" t="s">
        <v>770</v>
      </c>
      <c r="AZ11" s="99" t="s">
        <v>817</v>
      </c>
      <c r="BA11" s="99" t="s">
        <v>694</v>
      </c>
      <c r="BB11" s="116">
        <v>34642</v>
      </c>
      <c r="BC11" s="41"/>
    </row>
    <row r="12" spans="1:55" ht="13.5">
      <c r="A12" s="101">
        <v>8</v>
      </c>
      <c r="B12" s="41" t="s">
        <v>133</v>
      </c>
      <c r="C12" s="41" t="s">
        <v>134</v>
      </c>
      <c r="D12" s="99" t="s">
        <v>135</v>
      </c>
      <c r="E12" s="99" t="s">
        <v>207</v>
      </c>
      <c r="F12" s="148">
        <v>33421</v>
      </c>
      <c r="G12" s="101">
        <v>8</v>
      </c>
      <c r="H12" s="41" t="s">
        <v>260</v>
      </c>
      <c r="I12" s="41" t="s">
        <v>261</v>
      </c>
      <c r="J12" s="99" t="s">
        <v>120</v>
      </c>
      <c r="K12" s="99" t="s">
        <v>262</v>
      </c>
      <c r="L12" s="115">
        <v>34390</v>
      </c>
      <c r="M12" s="101">
        <v>8</v>
      </c>
      <c r="N12" s="41" t="s">
        <v>372</v>
      </c>
      <c r="O12" s="41" t="s">
        <v>373</v>
      </c>
      <c r="P12" s="99" t="s">
        <v>374</v>
      </c>
      <c r="Q12" s="99" t="s">
        <v>375</v>
      </c>
      <c r="R12" s="115">
        <v>33626</v>
      </c>
      <c r="S12" s="101">
        <v>8</v>
      </c>
      <c r="T12" s="41" t="s">
        <v>615</v>
      </c>
      <c r="U12" s="41" t="s">
        <v>616</v>
      </c>
      <c r="V12" s="99" t="s">
        <v>559</v>
      </c>
      <c r="W12" s="99" t="s">
        <v>663</v>
      </c>
      <c r="X12" s="115">
        <v>34060</v>
      </c>
      <c r="Y12" s="74">
        <v>4</v>
      </c>
      <c r="Z12" s="41" t="s">
        <v>191</v>
      </c>
      <c r="AA12" s="41" t="s">
        <v>475</v>
      </c>
      <c r="AB12" s="99" t="s">
        <v>289</v>
      </c>
      <c r="AC12" s="99" t="s">
        <v>230</v>
      </c>
      <c r="AD12" s="116">
        <v>33452</v>
      </c>
      <c r="AE12" s="116"/>
      <c r="AF12" s="41"/>
      <c r="AG12" s="74">
        <v>4</v>
      </c>
      <c r="AH12" s="41" t="s">
        <v>310</v>
      </c>
      <c r="AI12" s="41" t="s">
        <v>311</v>
      </c>
      <c r="AJ12" s="99" t="s">
        <v>289</v>
      </c>
      <c r="AK12" s="99" t="s">
        <v>312</v>
      </c>
      <c r="AL12" s="116">
        <v>34290</v>
      </c>
      <c r="AM12" s="116"/>
      <c r="AN12" s="41"/>
      <c r="AO12" s="74">
        <v>4</v>
      </c>
      <c r="AP12" s="41" t="s">
        <v>382</v>
      </c>
      <c r="AQ12" s="41" t="s">
        <v>383</v>
      </c>
      <c r="AR12" s="99" t="s">
        <v>543</v>
      </c>
      <c r="AS12" s="99" t="s">
        <v>385</v>
      </c>
      <c r="AT12" s="116">
        <v>33442</v>
      </c>
      <c r="AU12" s="116"/>
      <c r="AV12" s="41"/>
      <c r="AW12" s="74">
        <v>4</v>
      </c>
      <c r="AX12" s="41" t="s">
        <v>771</v>
      </c>
      <c r="AY12" s="41" t="s">
        <v>772</v>
      </c>
      <c r="AZ12" s="99" t="s">
        <v>797</v>
      </c>
      <c r="BA12" s="99" t="s">
        <v>683</v>
      </c>
      <c r="BB12" s="116">
        <v>34464</v>
      </c>
      <c r="BC12" s="41"/>
    </row>
    <row r="13" spans="1:55" ht="13.5">
      <c r="A13" s="101">
        <v>9</v>
      </c>
      <c r="B13" s="41" t="s">
        <v>136</v>
      </c>
      <c r="C13" s="41" t="s">
        <v>137</v>
      </c>
      <c r="D13" s="99" t="s">
        <v>138</v>
      </c>
      <c r="E13" s="99" t="s">
        <v>208</v>
      </c>
      <c r="F13" s="148">
        <v>33544</v>
      </c>
      <c r="G13" s="101">
        <v>9</v>
      </c>
      <c r="H13" s="41" t="s">
        <v>263</v>
      </c>
      <c r="I13" s="41" t="s">
        <v>264</v>
      </c>
      <c r="J13" s="99" t="s">
        <v>265</v>
      </c>
      <c r="K13" s="99" t="s">
        <v>266</v>
      </c>
      <c r="L13" s="115">
        <v>33979</v>
      </c>
      <c r="M13" s="101">
        <v>9</v>
      </c>
      <c r="N13" s="41" t="s">
        <v>136</v>
      </c>
      <c r="O13" s="41" t="s">
        <v>376</v>
      </c>
      <c r="P13" s="99" t="s">
        <v>293</v>
      </c>
      <c r="Q13" s="99" t="s">
        <v>377</v>
      </c>
      <c r="R13" s="115">
        <v>33477</v>
      </c>
      <c r="S13" s="101">
        <v>9</v>
      </c>
      <c r="T13" s="41" t="s">
        <v>617</v>
      </c>
      <c r="U13" s="41" t="s">
        <v>618</v>
      </c>
      <c r="V13" s="99" t="s">
        <v>289</v>
      </c>
      <c r="W13" s="99" t="s">
        <v>664</v>
      </c>
      <c r="X13" s="115">
        <v>34361</v>
      </c>
      <c r="Y13" s="74">
        <v>5</v>
      </c>
      <c r="Z13" s="41" t="s">
        <v>113</v>
      </c>
      <c r="AA13" s="41" t="s">
        <v>199</v>
      </c>
      <c r="AB13" s="99" t="s">
        <v>476</v>
      </c>
      <c r="AC13" s="99" t="s">
        <v>200</v>
      </c>
      <c r="AD13" s="116">
        <v>33661</v>
      </c>
      <c r="AE13" s="116"/>
      <c r="AF13" s="41"/>
      <c r="AG13" s="74">
        <v>5</v>
      </c>
      <c r="AH13" s="41" t="s">
        <v>245</v>
      </c>
      <c r="AI13" s="41" t="s">
        <v>708</v>
      </c>
      <c r="AJ13" s="99" t="s">
        <v>736</v>
      </c>
      <c r="AK13" s="99" t="s">
        <v>248</v>
      </c>
      <c r="AL13" s="116">
        <v>34022</v>
      </c>
      <c r="AM13" s="116"/>
      <c r="AN13" s="41"/>
      <c r="AO13" s="74">
        <v>5</v>
      </c>
      <c r="AP13" s="41" t="s">
        <v>544</v>
      </c>
      <c r="AQ13" s="41" t="s">
        <v>545</v>
      </c>
      <c r="AR13" s="99" t="s">
        <v>546</v>
      </c>
      <c r="AS13" s="99" t="s">
        <v>418</v>
      </c>
      <c r="AT13" s="116">
        <v>33347</v>
      </c>
      <c r="AU13" s="116"/>
      <c r="AV13" s="41"/>
      <c r="AW13" s="74">
        <v>5</v>
      </c>
      <c r="AX13" s="41" t="s">
        <v>435</v>
      </c>
      <c r="AY13" s="41" t="s">
        <v>773</v>
      </c>
      <c r="AZ13" s="99" t="s">
        <v>798</v>
      </c>
      <c r="BA13" s="99" t="s">
        <v>799</v>
      </c>
      <c r="BB13" s="116">
        <v>34210</v>
      </c>
      <c r="BC13" s="41"/>
    </row>
    <row r="14" spans="1:55" ht="13.5">
      <c r="A14" s="101">
        <v>10</v>
      </c>
      <c r="B14" s="41" t="s">
        <v>139</v>
      </c>
      <c r="C14" s="41" t="s">
        <v>140</v>
      </c>
      <c r="D14" s="99" t="s">
        <v>141</v>
      </c>
      <c r="E14" s="99" t="s">
        <v>209</v>
      </c>
      <c r="F14" s="148">
        <v>33325</v>
      </c>
      <c r="G14" s="101">
        <v>10</v>
      </c>
      <c r="H14" s="41" t="s">
        <v>267</v>
      </c>
      <c r="I14" s="41" t="s">
        <v>268</v>
      </c>
      <c r="J14" s="99" t="s">
        <v>269</v>
      </c>
      <c r="K14" s="99" t="s">
        <v>270</v>
      </c>
      <c r="L14" s="115">
        <v>34282</v>
      </c>
      <c r="M14" s="101">
        <v>10</v>
      </c>
      <c r="N14" s="41" t="s">
        <v>378</v>
      </c>
      <c r="O14" s="41" t="s">
        <v>379</v>
      </c>
      <c r="P14" s="99" t="s">
        <v>380</v>
      </c>
      <c r="Q14" s="99" t="s">
        <v>381</v>
      </c>
      <c r="R14" s="115">
        <v>33701</v>
      </c>
      <c r="S14" s="101">
        <v>10</v>
      </c>
      <c r="T14" s="41" t="s">
        <v>619</v>
      </c>
      <c r="U14" s="41" t="s">
        <v>620</v>
      </c>
      <c r="V14" s="99" t="s">
        <v>665</v>
      </c>
      <c r="W14" s="99" t="s">
        <v>666</v>
      </c>
      <c r="X14" s="115">
        <v>34118</v>
      </c>
      <c r="Y14" s="74">
        <v>5</v>
      </c>
      <c r="Z14" s="41" t="s">
        <v>164</v>
      </c>
      <c r="AA14" s="41" t="s">
        <v>218</v>
      </c>
      <c r="AB14" s="99" t="s">
        <v>477</v>
      </c>
      <c r="AC14" s="99" t="s">
        <v>219</v>
      </c>
      <c r="AD14" s="116">
        <v>33277</v>
      </c>
      <c r="AE14" s="116"/>
      <c r="AF14" s="41"/>
      <c r="AG14" s="74">
        <v>5</v>
      </c>
      <c r="AH14" s="41" t="s">
        <v>284</v>
      </c>
      <c r="AI14" s="41" t="s">
        <v>285</v>
      </c>
      <c r="AJ14" s="99" t="s">
        <v>737</v>
      </c>
      <c r="AK14" s="99" t="s">
        <v>287</v>
      </c>
      <c r="AL14" s="116">
        <v>33985</v>
      </c>
      <c r="AM14" s="116"/>
      <c r="AN14" s="41"/>
      <c r="AO14" s="74">
        <v>5</v>
      </c>
      <c r="AP14" s="41" t="s">
        <v>547</v>
      </c>
      <c r="AQ14" s="41" t="s">
        <v>548</v>
      </c>
      <c r="AR14" s="99" t="s">
        <v>549</v>
      </c>
      <c r="AS14" s="99" t="s">
        <v>550</v>
      </c>
      <c r="AT14" s="116">
        <v>33349</v>
      </c>
      <c r="AU14" s="116"/>
      <c r="AV14" s="41"/>
      <c r="AW14" s="74">
        <v>5</v>
      </c>
      <c r="AX14" s="41" t="s">
        <v>774</v>
      </c>
      <c r="AY14" s="41" t="s">
        <v>775</v>
      </c>
      <c r="AZ14" s="99" t="s">
        <v>798</v>
      </c>
      <c r="BA14" s="99" t="s">
        <v>800</v>
      </c>
      <c r="BB14" s="116">
        <v>34210</v>
      </c>
      <c r="BC14" s="41"/>
    </row>
    <row r="15" spans="1:55" ht="13.5">
      <c r="A15" s="101">
        <v>11</v>
      </c>
      <c r="B15" s="41" t="s">
        <v>142</v>
      </c>
      <c r="C15" s="41" t="s">
        <v>143</v>
      </c>
      <c r="D15" s="99" t="s">
        <v>144</v>
      </c>
      <c r="E15" s="99" t="s">
        <v>210</v>
      </c>
      <c r="F15" s="148">
        <v>33753</v>
      </c>
      <c r="G15" s="101">
        <v>11</v>
      </c>
      <c r="H15" s="41" t="s">
        <v>271</v>
      </c>
      <c r="I15" s="41" t="s">
        <v>272</v>
      </c>
      <c r="J15" s="99" t="s">
        <v>273</v>
      </c>
      <c r="K15" s="99" t="s">
        <v>274</v>
      </c>
      <c r="L15" s="115">
        <v>34439</v>
      </c>
      <c r="M15" s="101">
        <v>11</v>
      </c>
      <c r="N15" s="41" t="s">
        <v>382</v>
      </c>
      <c r="O15" s="41" t="s">
        <v>383</v>
      </c>
      <c r="P15" s="99" t="s">
        <v>384</v>
      </c>
      <c r="Q15" s="99" t="s">
        <v>385</v>
      </c>
      <c r="R15" s="115">
        <v>33442</v>
      </c>
      <c r="S15" s="101">
        <v>11</v>
      </c>
      <c r="T15" s="41" t="s">
        <v>621</v>
      </c>
      <c r="U15" s="41" t="s">
        <v>622</v>
      </c>
      <c r="V15" s="99" t="s">
        <v>667</v>
      </c>
      <c r="W15" s="99" t="s">
        <v>668</v>
      </c>
      <c r="X15" s="115">
        <v>34432</v>
      </c>
      <c r="Y15" s="74">
        <v>6</v>
      </c>
      <c r="Z15" s="41" t="s">
        <v>478</v>
      </c>
      <c r="AA15" s="41" t="s">
        <v>479</v>
      </c>
      <c r="AB15" s="99" t="s">
        <v>132</v>
      </c>
      <c r="AC15" s="99" t="s">
        <v>480</v>
      </c>
      <c r="AD15" s="116">
        <v>33411</v>
      </c>
      <c r="AE15" s="116"/>
      <c r="AF15" s="41"/>
      <c r="AG15" s="74">
        <v>6</v>
      </c>
      <c r="AH15" s="41" t="s">
        <v>709</v>
      </c>
      <c r="AI15" s="41" t="s">
        <v>710</v>
      </c>
      <c r="AJ15" s="99" t="s">
        <v>738</v>
      </c>
      <c r="AK15" s="99" t="s">
        <v>739</v>
      </c>
      <c r="AL15" s="116">
        <v>34012</v>
      </c>
      <c r="AM15" s="116"/>
      <c r="AN15" s="41"/>
      <c r="AO15" s="74">
        <v>6</v>
      </c>
      <c r="AP15" s="41" t="s">
        <v>551</v>
      </c>
      <c r="AQ15" s="41" t="s">
        <v>552</v>
      </c>
      <c r="AR15" s="99" t="s">
        <v>553</v>
      </c>
      <c r="AS15" s="99" t="s">
        <v>554</v>
      </c>
      <c r="AT15" s="116">
        <v>33246</v>
      </c>
      <c r="AU15" s="116"/>
      <c r="AV15" s="41"/>
      <c r="AW15" s="74">
        <v>6</v>
      </c>
      <c r="AX15" s="41" t="s">
        <v>650</v>
      </c>
      <c r="AY15" s="41" t="s">
        <v>651</v>
      </c>
      <c r="AZ15" s="99" t="s">
        <v>815</v>
      </c>
      <c r="BA15" s="99" t="s">
        <v>698</v>
      </c>
      <c r="BB15" s="116">
        <v>34695</v>
      </c>
      <c r="BC15" s="41"/>
    </row>
    <row r="16" spans="1:55" ht="13.5">
      <c r="A16" s="101">
        <v>12</v>
      </c>
      <c r="B16" s="41" t="s">
        <v>145</v>
      </c>
      <c r="C16" s="41" t="s">
        <v>146</v>
      </c>
      <c r="D16" s="99" t="s">
        <v>126</v>
      </c>
      <c r="E16" s="99" t="s">
        <v>211</v>
      </c>
      <c r="F16" s="148">
        <v>33528</v>
      </c>
      <c r="G16" s="101">
        <v>12</v>
      </c>
      <c r="H16" s="41" t="s">
        <v>275</v>
      </c>
      <c r="I16" s="41" t="s">
        <v>276</v>
      </c>
      <c r="J16" s="99" t="s">
        <v>141</v>
      </c>
      <c r="K16" s="99" t="s">
        <v>277</v>
      </c>
      <c r="L16" s="115">
        <v>34871</v>
      </c>
      <c r="M16" s="101">
        <v>12</v>
      </c>
      <c r="N16" s="41" t="s">
        <v>386</v>
      </c>
      <c r="O16" s="41" t="s">
        <v>387</v>
      </c>
      <c r="P16" s="99" t="s">
        <v>388</v>
      </c>
      <c r="Q16" s="99" t="s">
        <v>389</v>
      </c>
      <c r="R16" s="115">
        <v>33923</v>
      </c>
      <c r="S16" s="101">
        <v>12</v>
      </c>
      <c r="T16" s="41" t="s">
        <v>623</v>
      </c>
      <c r="U16" s="41" t="s">
        <v>624</v>
      </c>
      <c r="V16" s="99" t="s">
        <v>669</v>
      </c>
      <c r="W16" s="99" t="s">
        <v>670</v>
      </c>
      <c r="X16" s="115">
        <v>34002</v>
      </c>
      <c r="Y16" s="74">
        <v>6</v>
      </c>
      <c r="Z16" s="41" t="s">
        <v>130</v>
      </c>
      <c r="AA16" s="41" t="s">
        <v>131</v>
      </c>
      <c r="AB16" s="99" t="s">
        <v>132</v>
      </c>
      <c r="AC16" s="99" t="s">
        <v>206</v>
      </c>
      <c r="AD16" s="116">
        <v>33681</v>
      </c>
      <c r="AE16" s="116"/>
      <c r="AF16" s="41"/>
      <c r="AG16" s="74">
        <v>6</v>
      </c>
      <c r="AH16" s="41" t="s">
        <v>306</v>
      </c>
      <c r="AI16" s="41" t="s">
        <v>307</v>
      </c>
      <c r="AJ16" s="99" t="s">
        <v>549</v>
      </c>
      <c r="AK16" s="99" t="s">
        <v>309</v>
      </c>
      <c r="AL16" s="116">
        <v>34077</v>
      </c>
      <c r="AM16" s="116"/>
      <c r="AN16" s="41"/>
      <c r="AO16" s="74">
        <v>6</v>
      </c>
      <c r="AP16" s="41" t="s">
        <v>555</v>
      </c>
      <c r="AQ16" s="41" t="s">
        <v>556</v>
      </c>
      <c r="AR16" s="99" t="s">
        <v>553</v>
      </c>
      <c r="AS16" s="99" t="s">
        <v>557</v>
      </c>
      <c r="AT16" s="116">
        <v>33325</v>
      </c>
      <c r="AU16" s="116"/>
      <c r="AV16" s="41"/>
      <c r="AW16" s="74">
        <v>6</v>
      </c>
      <c r="AX16" s="41" t="s">
        <v>776</v>
      </c>
      <c r="AY16" s="41" t="s">
        <v>777</v>
      </c>
      <c r="AZ16" s="99" t="s">
        <v>801</v>
      </c>
      <c r="BA16" s="99" t="s">
        <v>802</v>
      </c>
      <c r="BB16" s="116">
        <v>34118</v>
      </c>
      <c r="BC16" s="41"/>
    </row>
    <row r="17" spans="1:55" ht="13.5">
      <c r="A17" s="101">
        <v>13</v>
      </c>
      <c r="B17" s="41" t="s">
        <v>147</v>
      </c>
      <c r="C17" s="41" t="s">
        <v>148</v>
      </c>
      <c r="D17" s="99" t="s">
        <v>149</v>
      </c>
      <c r="E17" s="99" t="s">
        <v>212</v>
      </c>
      <c r="F17" s="148">
        <v>33262</v>
      </c>
      <c r="G17" s="101">
        <v>13</v>
      </c>
      <c r="H17" s="41" t="s">
        <v>159</v>
      </c>
      <c r="I17" s="41" t="s">
        <v>278</v>
      </c>
      <c r="J17" s="99" t="s">
        <v>161</v>
      </c>
      <c r="K17" s="99" t="s">
        <v>279</v>
      </c>
      <c r="L17" s="115">
        <v>34129</v>
      </c>
      <c r="M17" s="101">
        <v>13</v>
      </c>
      <c r="N17" s="41" t="s">
        <v>390</v>
      </c>
      <c r="O17" s="41" t="s">
        <v>391</v>
      </c>
      <c r="P17" s="99" t="s">
        <v>392</v>
      </c>
      <c r="Q17" s="99" t="s">
        <v>393</v>
      </c>
      <c r="R17" s="115">
        <v>33954</v>
      </c>
      <c r="S17" s="101">
        <v>13</v>
      </c>
      <c r="T17" s="41" t="s">
        <v>249</v>
      </c>
      <c r="U17" s="41" t="s">
        <v>842</v>
      </c>
      <c r="V17" s="99" t="s">
        <v>671</v>
      </c>
      <c r="W17" s="99" t="s">
        <v>672</v>
      </c>
      <c r="X17" s="115">
        <v>34281</v>
      </c>
      <c r="Y17" s="74">
        <v>7</v>
      </c>
      <c r="Z17" s="41" t="s">
        <v>153</v>
      </c>
      <c r="AA17" s="41" t="s">
        <v>154</v>
      </c>
      <c r="AB17" s="99" t="s">
        <v>481</v>
      </c>
      <c r="AC17" s="99" t="s">
        <v>214</v>
      </c>
      <c r="AD17" s="116">
        <v>33928</v>
      </c>
      <c r="AE17" s="116"/>
      <c r="AF17" s="41"/>
      <c r="AG17" s="74">
        <v>7</v>
      </c>
      <c r="AH17" s="41" t="s">
        <v>711</v>
      </c>
      <c r="AI17" s="41" t="s">
        <v>712</v>
      </c>
      <c r="AJ17" s="99" t="s">
        <v>740</v>
      </c>
      <c r="AK17" s="99" t="s">
        <v>320</v>
      </c>
      <c r="AL17" s="116">
        <v>34635</v>
      </c>
      <c r="AM17" s="116"/>
      <c r="AN17" s="41"/>
      <c r="AO17" s="74">
        <v>7</v>
      </c>
      <c r="AP17" s="41" t="s">
        <v>233</v>
      </c>
      <c r="AQ17" s="41" t="s">
        <v>558</v>
      </c>
      <c r="AR17" s="99" t="s">
        <v>559</v>
      </c>
      <c r="AS17" s="99" t="s">
        <v>560</v>
      </c>
      <c r="AT17" s="118">
        <v>33758</v>
      </c>
      <c r="AU17" s="118"/>
      <c r="AV17" s="45"/>
      <c r="AW17" s="74">
        <v>7</v>
      </c>
      <c r="AX17" s="41" t="s">
        <v>516</v>
      </c>
      <c r="AY17" s="41" t="s">
        <v>640</v>
      </c>
      <c r="AZ17" s="99" t="s">
        <v>816</v>
      </c>
      <c r="BA17" s="99" t="s">
        <v>803</v>
      </c>
      <c r="BB17" s="118">
        <v>34200</v>
      </c>
      <c r="BC17" s="45"/>
    </row>
    <row r="18" spans="1:55" ht="13.5">
      <c r="A18" s="101">
        <v>14</v>
      </c>
      <c r="B18" s="41" t="s">
        <v>150</v>
      </c>
      <c r="C18" s="41" t="s">
        <v>151</v>
      </c>
      <c r="D18" s="99" t="s">
        <v>152</v>
      </c>
      <c r="E18" s="99" t="s">
        <v>213</v>
      </c>
      <c r="F18" s="148">
        <v>33291</v>
      </c>
      <c r="G18" s="101">
        <v>14</v>
      </c>
      <c r="H18" s="41" t="s">
        <v>280</v>
      </c>
      <c r="I18" s="41" t="s">
        <v>281</v>
      </c>
      <c r="J18" s="99" t="s">
        <v>282</v>
      </c>
      <c r="K18" s="99" t="s">
        <v>283</v>
      </c>
      <c r="L18" s="115">
        <v>34570</v>
      </c>
      <c r="M18" s="101">
        <v>14</v>
      </c>
      <c r="N18" s="41" t="s">
        <v>394</v>
      </c>
      <c r="O18" s="41" t="s">
        <v>395</v>
      </c>
      <c r="P18" s="99" t="s">
        <v>258</v>
      </c>
      <c r="Q18" s="99" t="s">
        <v>396</v>
      </c>
      <c r="R18" s="115">
        <v>33597</v>
      </c>
      <c r="S18" s="101">
        <v>14</v>
      </c>
      <c r="T18" s="41" t="s">
        <v>470</v>
      </c>
      <c r="U18" s="41" t="s">
        <v>625</v>
      </c>
      <c r="V18" s="99" t="s">
        <v>129</v>
      </c>
      <c r="W18" s="99" t="s">
        <v>673</v>
      </c>
      <c r="X18" s="115">
        <v>34200</v>
      </c>
      <c r="Y18" s="74">
        <v>7</v>
      </c>
      <c r="Z18" s="41" t="s">
        <v>482</v>
      </c>
      <c r="AA18" s="41" t="s">
        <v>483</v>
      </c>
      <c r="AB18" s="99" t="s">
        <v>817</v>
      </c>
      <c r="AC18" s="99" t="s">
        <v>484</v>
      </c>
      <c r="AD18" s="116">
        <v>33939</v>
      </c>
      <c r="AE18" s="116"/>
      <c r="AF18" s="41"/>
      <c r="AG18" s="74">
        <v>7</v>
      </c>
      <c r="AH18" s="41" t="s">
        <v>328</v>
      </c>
      <c r="AI18" s="41" t="s">
        <v>713</v>
      </c>
      <c r="AJ18" s="99" t="s">
        <v>741</v>
      </c>
      <c r="AK18" s="99" t="s">
        <v>331</v>
      </c>
      <c r="AL18" s="116">
        <v>34401</v>
      </c>
      <c r="AM18" s="116"/>
      <c r="AN18" s="41"/>
      <c r="AO18" s="74">
        <v>7</v>
      </c>
      <c r="AP18" s="41" t="s">
        <v>561</v>
      </c>
      <c r="AQ18" s="41" t="s">
        <v>562</v>
      </c>
      <c r="AR18" s="99" t="s">
        <v>559</v>
      </c>
      <c r="AS18" s="99" t="s">
        <v>563</v>
      </c>
      <c r="AT18" s="116">
        <v>33811</v>
      </c>
      <c r="AU18" s="116"/>
      <c r="AV18" s="41"/>
      <c r="AW18" s="74">
        <v>7</v>
      </c>
      <c r="AX18" s="41" t="s">
        <v>778</v>
      </c>
      <c r="AY18" s="41" t="s">
        <v>779</v>
      </c>
      <c r="AZ18" s="99" t="s">
        <v>816</v>
      </c>
      <c r="BA18" s="99" t="s">
        <v>804</v>
      </c>
      <c r="BB18" s="116">
        <v>34262</v>
      </c>
      <c r="BC18" s="41"/>
    </row>
    <row r="19" spans="1:55" ht="13.5">
      <c r="A19" s="101">
        <v>15</v>
      </c>
      <c r="B19" s="41" t="s">
        <v>153</v>
      </c>
      <c r="C19" s="41" t="s">
        <v>154</v>
      </c>
      <c r="D19" s="99" t="s">
        <v>155</v>
      </c>
      <c r="E19" s="99" t="s">
        <v>214</v>
      </c>
      <c r="F19" s="148">
        <v>33928</v>
      </c>
      <c r="G19" s="101">
        <v>15</v>
      </c>
      <c r="H19" s="41" t="s">
        <v>284</v>
      </c>
      <c r="I19" s="41" t="s">
        <v>285</v>
      </c>
      <c r="J19" s="99" t="s">
        <v>286</v>
      </c>
      <c r="K19" s="99" t="s">
        <v>287</v>
      </c>
      <c r="L19" s="115">
        <v>33985</v>
      </c>
      <c r="M19" s="101">
        <v>15</v>
      </c>
      <c r="N19" s="41" t="s">
        <v>397</v>
      </c>
      <c r="O19" s="41" t="s">
        <v>398</v>
      </c>
      <c r="P19" s="99" t="s">
        <v>315</v>
      </c>
      <c r="Q19" s="99" t="s">
        <v>399</v>
      </c>
      <c r="R19" s="115">
        <v>33525</v>
      </c>
      <c r="S19" s="101">
        <v>15</v>
      </c>
      <c r="T19" s="41" t="s">
        <v>512</v>
      </c>
      <c r="U19" s="41" t="s">
        <v>626</v>
      </c>
      <c r="V19" s="99" t="s">
        <v>514</v>
      </c>
      <c r="W19" s="99" t="s">
        <v>674</v>
      </c>
      <c r="X19" s="115">
        <v>34170</v>
      </c>
      <c r="Y19" s="74">
        <v>8</v>
      </c>
      <c r="Z19" s="41" t="s">
        <v>124</v>
      </c>
      <c r="AA19" s="41" t="s">
        <v>485</v>
      </c>
      <c r="AB19" s="99" t="s">
        <v>323</v>
      </c>
      <c r="AC19" s="99" t="s">
        <v>204</v>
      </c>
      <c r="AD19" s="117">
        <v>33403</v>
      </c>
      <c r="AE19" s="117"/>
      <c r="AF19" s="55"/>
      <c r="AG19" s="74">
        <v>8</v>
      </c>
      <c r="AH19" s="41" t="s">
        <v>619</v>
      </c>
      <c r="AI19" s="41" t="s">
        <v>714</v>
      </c>
      <c r="AJ19" s="99" t="s">
        <v>742</v>
      </c>
      <c r="AK19" s="99" t="s">
        <v>743</v>
      </c>
      <c r="AL19" s="117">
        <v>34456</v>
      </c>
      <c r="AM19" s="117"/>
      <c r="AN19" s="55"/>
      <c r="AO19" s="74">
        <v>8</v>
      </c>
      <c r="AP19" s="41" t="s">
        <v>432</v>
      </c>
      <c r="AQ19" s="41" t="s">
        <v>564</v>
      </c>
      <c r="AR19" s="99" t="s">
        <v>489</v>
      </c>
      <c r="AS19" s="99" t="s">
        <v>434</v>
      </c>
      <c r="AT19" s="116">
        <v>33688</v>
      </c>
      <c r="AU19" s="116"/>
      <c r="AV19" s="41"/>
      <c r="AW19" s="74">
        <v>8</v>
      </c>
      <c r="AX19" s="41" t="s">
        <v>470</v>
      </c>
      <c r="AY19" s="41" t="s">
        <v>625</v>
      </c>
      <c r="AZ19" s="99" t="s">
        <v>129</v>
      </c>
      <c r="BA19" s="99" t="s">
        <v>673</v>
      </c>
      <c r="BB19" s="116">
        <v>34200</v>
      </c>
      <c r="BC19" s="41"/>
    </row>
    <row r="20" spans="1:55" ht="13.5">
      <c r="A20" s="101">
        <v>16</v>
      </c>
      <c r="B20" s="41" t="s">
        <v>156</v>
      </c>
      <c r="C20" s="41" t="s">
        <v>157</v>
      </c>
      <c r="D20" s="99" t="s">
        <v>158</v>
      </c>
      <c r="E20" s="99" t="s">
        <v>215</v>
      </c>
      <c r="F20" s="149">
        <v>33360</v>
      </c>
      <c r="G20" s="101">
        <v>16</v>
      </c>
      <c r="H20" s="41" t="s">
        <v>191</v>
      </c>
      <c r="I20" s="41" t="s">
        <v>288</v>
      </c>
      <c r="J20" s="99" t="s">
        <v>289</v>
      </c>
      <c r="K20" s="99" t="s">
        <v>290</v>
      </c>
      <c r="L20" s="115">
        <v>34115</v>
      </c>
      <c r="M20" s="101">
        <v>16</v>
      </c>
      <c r="N20" s="41" t="s">
        <v>400</v>
      </c>
      <c r="O20" s="41" t="s">
        <v>401</v>
      </c>
      <c r="P20" s="99" t="s">
        <v>402</v>
      </c>
      <c r="Q20" s="99" t="s">
        <v>403</v>
      </c>
      <c r="R20" s="115">
        <v>33639</v>
      </c>
      <c r="S20" s="101">
        <v>16</v>
      </c>
      <c r="T20" s="41" t="s">
        <v>512</v>
      </c>
      <c r="U20" s="41" t="s">
        <v>627</v>
      </c>
      <c r="V20" s="99" t="s">
        <v>675</v>
      </c>
      <c r="W20" s="99" t="s">
        <v>676</v>
      </c>
      <c r="X20" s="115">
        <v>34230</v>
      </c>
      <c r="Y20" s="74">
        <v>8</v>
      </c>
      <c r="Z20" s="41" t="s">
        <v>486</v>
      </c>
      <c r="AA20" s="41" t="s">
        <v>487</v>
      </c>
      <c r="AB20" s="99" t="s">
        <v>323</v>
      </c>
      <c r="AC20" s="99" t="s">
        <v>211</v>
      </c>
      <c r="AD20" s="117">
        <v>33528</v>
      </c>
      <c r="AE20" s="117"/>
      <c r="AF20" s="55"/>
      <c r="AG20" s="74">
        <v>8</v>
      </c>
      <c r="AH20" s="41" t="s">
        <v>313</v>
      </c>
      <c r="AI20" s="41" t="s">
        <v>314</v>
      </c>
      <c r="AJ20" s="99" t="s">
        <v>744</v>
      </c>
      <c r="AK20" s="99" t="s">
        <v>316</v>
      </c>
      <c r="AL20" s="117">
        <v>34018</v>
      </c>
      <c r="AM20" s="117"/>
      <c r="AN20" s="55"/>
      <c r="AO20" s="74">
        <v>8</v>
      </c>
      <c r="AP20" s="41" t="s">
        <v>450</v>
      </c>
      <c r="AQ20" s="41" t="s">
        <v>451</v>
      </c>
      <c r="AR20" s="99" t="s">
        <v>168</v>
      </c>
      <c r="AS20" s="99" t="s">
        <v>452</v>
      </c>
      <c r="AT20" s="116">
        <v>33611</v>
      </c>
      <c r="AU20" s="116"/>
      <c r="AV20" s="41"/>
      <c r="AW20" s="74">
        <v>8</v>
      </c>
      <c r="AX20" s="41" t="s">
        <v>615</v>
      </c>
      <c r="AY20" s="41" t="s">
        <v>616</v>
      </c>
      <c r="AZ20" s="99" t="s">
        <v>559</v>
      </c>
      <c r="BA20" s="99" t="s">
        <v>663</v>
      </c>
      <c r="BB20" s="116">
        <v>34060</v>
      </c>
      <c r="BC20" s="41"/>
    </row>
    <row r="21" spans="1:55" ht="13.5">
      <c r="A21" s="101">
        <v>17</v>
      </c>
      <c r="B21" s="41" t="s">
        <v>159</v>
      </c>
      <c r="C21" s="41" t="s">
        <v>160</v>
      </c>
      <c r="D21" s="99" t="s">
        <v>161</v>
      </c>
      <c r="E21" s="99" t="s">
        <v>216</v>
      </c>
      <c r="F21" s="148">
        <v>33433</v>
      </c>
      <c r="G21" s="101">
        <v>17</v>
      </c>
      <c r="H21" s="41" t="s">
        <v>291</v>
      </c>
      <c r="I21" s="41" t="s">
        <v>292</v>
      </c>
      <c r="J21" s="99" t="s">
        <v>293</v>
      </c>
      <c r="K21" s="99" t="s">
        <v>294</v>
      </c>
      <c r="L21" s="115">
        <v>34252</v>
      </c>
      <c r="M21" s="101">
        <v>17</v>
      </c>
      <c r="N21" s="41" t="s">
        <v>404</v>
      </c>
      <c r="O21" s="41" t="s">
        <v>405</v>
      </c>
      <c r="P21" s="99" t="s">
        <v>406</v>
      </c>
      <c r="Q21" s="99" t="s">
        <v>407</v>
      </c>
      <c r="R21" s="115">
        <v>33369</v>
      </c>
      <c r="S21" s="101">
        <v>17</v>
      </c>
      <c r="T21" s="41" t="s">
        <v>628</v>
      </c>
      <c r="U21" s="41" t="s">
        <v>629</v>
      </c>
      <c r="V21" s="99" t="s">
        <v>388</v>
      </c>
      <c r="W21" s="99" t="s">
        <v>677</v>
      </c>
      <c r="X21" s="115">
        <v>34157</v>
      </c>
      <c r="Y21" s="74">
        <v>9</v>
      </c>
      <c r="Z21" s="41" t="s">
        <v>166</v>
      </c>
      <c r="AA21" s="41" t="s">
        <v>488</v>
      </c>
      <c r="AB21" s="99" t="s">
        <v>489</v>
      </c>
      <c r="AC21" s="99" t="s">
        <v>220</v>
      </c>
      <c r="AD21" s="116">
        <v>33401</v>
      </c>
      <c r="AE21" s="116"/>
      <c r="AF21" s="41"/>
      <c r="AG21" s="74">
        <v>9</v>
      </c>
      <c r="AH21" s="41" t="s">
        <v>159</v>
      </c>
      <c r="AI21" s="41" t="s">
        <v>278</v>
      </c>
      <c r="AJ21" s="99" t="s">
        <v>161</v>
      </c>
      <c r="AK21" s="99" t="s">
        <v>279</v>
      </c>
      <c r="AL21" s="116">
        <v>34129</v>
      </c>
      <c r="AM21" s="116"/>
      <c r="AN21" s="41"/>
      <c r="AO21" s="74">
        <v>9</v>
      </c>
      <c r="AP21" s="41" t="s">
        <v>565</v>
      </c>
      <c r="AQ21" s="41" t="s">
        <v>566</v>
      </c>
      <c r="AR21" s="99" t="s">
        <v>567</v>
      </c>
      <c r="AS21" s="99" t="s">
        <v>568</v>
      </c>
      <c r="AT21" s="116">
        <v>33540</v>
      </c>
      <c r="AU21" s="116"/>
      <c r="AV21" s="41"/>
      <c r="AW21" s="74">
        <v>9</v>
      </c>
      <c r="AX21" s="41" t="s">
        <v>619</v>
      </c>
      <c r="AY21" s="41" t="s">
        <v>620</v>
      </c>
      <c r="AZ21" s="99" t="s">
        <v>665</v>
      </c>
      <c r="BA21" s="99" t="s">
        <v>666</v>
      </c>
      <c r="BB21" s="116">
        <v>34118</v>
      </c>
      <c r="BC21" s="41"/>
    </row>
    <row r="22" spans="1:55" ht="13.5">
      <c r="A22" s="101">
        <v>18</v>
      </c>
      <c r="B22" s="41" t="s">
        <v>162</v>
      </c>
      <c r="C22" s="41" t="s">
        <v>163</v>
      </c>
      <c r="D22" s="99" t="s">
        <v>126</v>
      </c>
      <c r="E22" s="99" t="s">
        <v>217</v>
      </c>
      <c r="F22" s="148">
        <v>33609</v>
      </c>
      <c r="G22" s="101">
        <v>18</v>
      </c>
      <c r="H22" s="41" t="s">
        <v>295</v>
      </c>
      <c r="I22" s="41" t="s">
        <v>296</v>
      </c>
      <c r="J22" s="99" t="s">
        <v>297</v>
      </c>
      <c r="K22" s="99" t="s">
        <v>298</v>
      </c>
      <c r="L22" s="115">
        <v>34246</v>
      </c>
      <c r="M22" s="101">
        <v>18</v>
      </c>
      <c r="N22" s="41" t="s">
        <v>408</v>
      </c>
      <c r="O22" s="41" t="s">
        <v>409</v>
      </c>
      <c r="P22" s="99" t="s">
        <v>293</v>
      </c>
      <c r="Q22" s="99" t="s">
        <v>410</v>
      </c>
      <c r="R22" s="115">
        <v>33388</v>
      </c>
      <c r="S22" s="101">
        <v>18</v>
      </c>
      <c r="T22" s="41" t="s">
        <v>825</v>
      </c>
      <c r="U22" s="41" t="s">
        <v>630</v>
      </c>
      <c r="V22" s="99" t="s">
        <v>678</v>
      </c>
      <c r="W22" s="99" t="s">
        <v>679</v>
      </c>
      <c r="X22" s="115">
        <v>34378</v>
      </c>
      <c r="Y22" s="74">
        <v>9</v>
      </c>
      <c r="Z22" s="41" t="s">
        <v>173</v>
      </c>
      <c r="AA22" s="41" t="s">
        <v>490</v>
      </c>
      <c r="AB22" s="99" t="s">
        <v>817</v>
      </c>
      <c r="AC22" s="99" t="s">
        <v>223</v>
      </c>
      <c r="AD22" s="116">
        <v>33549</v>
      </c>
      <c r="AE22" s="116"/>
      <c r="AF22" s="41"/>
      <c r="AG22" s="74">
        <v>9</v>
      </c>
      <c r="AH22" s="41" t="s">
        <v>325</v>
      </c>
      <c r="AI22" s="41" t="s">
        <v>326</v>
      </c>
      <c r="AJ22" s="99" t="s">
        <v>141</v>
      </c>
      <c r="AK22" s="99" t="s">
        <v>327</v>
      </c>
      <c r="AL22" s="116">
        <v>34109</v>
      </c>
      <c r="AM22" s="116"/>
      <c r="AN22" s="41"/>
      <c r="AO22" s="74">
        <v>9</v>
      </c>
      <c r="AP22" s="41" t="s">
        <v>397</v>
      </c>
      <c r="AQ22" s="41" t="s">
        <v>398</v>
      </c>
      <c r="AR22" s="99" t="s">
        <v>569</v>
      </c>
      <c r="AS22" s="99" t="s">
        <v>399</v>
      </c>
      <c r="AT22" s="116">
        <v>33525</v>
      </c>
      <c r="AU22" s="116"/>
      <c r="AV22" s="41"/>
      <c r="AW22" s="74">
        <v>9</v>
      </c>
      <c r="AX22" s="41" t="s">
        <v>233</v>
      </c>
      <c r="AY22" s="41" t="s">
        <v>780</v>
      </c>
      <c r="AZ22" s="99" t="s">
        <v>665</v>
      </c>
      <c r="BA22" s="99" t="s">
        <v>805</v>
      </c>
      <c r="BB22" s="116">
        <v>34443</v>
      </c>
      <c r="BC22" s="41"/>
    </row>
    <row r="23" spans="1:55" ht="13.5">
      <c r="A23" s="101">
        <v>19</v>
      </c>
      <c r="B23" s="41" t="s">
        <v>164</v>
      </c>
      <c r="C23" s="41" t="s">
        <v>218</v>
      </c>
      <c r="D23" s="99" t="s">
        <v>165</v>
      </c>
      <c r="E23" s="99" t="s">
        <v>219</v>
      </c>
      <c r="F23" s="148">
        <v>33277</v>
      </c>
      <c r="G23" s="101">
        <v>19</v>
      </c>
      <c r="H23" s="41" t="s">
        <v>299</v>
      </c>
      <c r="I23" s="41" t="s">
        <v>300</v>
      </c>
      <c r="J23" s="99" t="s">
        <v>817</v>
      </c>
      <c r="K23" s="99" t="s">
        <v>301</v>
      </c>
      <c r="L23" s="115">
        <v>34442</v>
      </c>
      <c r="M23" s="101">
        <v>19</v>
      </c>
      <c r="N23" s="41" t="s">
        <v>411</v>
      </c>
      <c r="O23" s="41" t="s">
        <v>412</v>
      </c>
      <c r="P23" s="99" t="s">
        <v>413</v>
      </c>
      <c r="Q23" s="99" t="s">
        <v>414</v>
      </c>
      <c r="R23" s="115">
        <v>33398</v>
      </c>
      <c r="S23" s="101">
        <v>19</v>
      </c>
      <c r="T23" s="41" t="s">
        <v>631</v>
      </c>
      <c r="U23" s="41" t="s">
        <v>632</v>
      </c>
      <c r="V23" s="99" t="s">
        <v>380</v>
      </c>
      <c r="W23" s="99" t="s">
        <v>680</v>
      </c>
      <c r="X23" s="115">
        <v>34700</v>
      </c>
      <c r="Y23" s="74">
        <v>10</v>
      </c>
      <c r="Z23" s="41" t="s">
        <v>491</v>
      </c>
      <c r="AA23" s="41" t="s">
        <v>492</v>
      </c>
      <c r="AB23" s="99" t="s">
        <v>493</v>
      </c>
      <c r="AC23" s="99" t="s">
        <v>494</v>
      </c>
      <c r="AD23" s="116">
        <v>33290</v>
      </c>
      <c r="AE23" s="116"/>
      <c r="AF23" s="41"/>
      <c r="AG23" s="74">
        <v>10</v>
      </c>
      <c r="AH23" s="41" t="s">
        <v>715</v>
      </c>
      <c r="AI23" s="41" t="s">
        <v>716</v>
      </c>
      <c r="AJ23" s="99" t="s">
        <v>745</v>
      </c>
      <c r="AK23" s="99" t="s">
        <v>746</v>
      </c>
      <c r="AL23" s="116">
        <v>34016</v>
      </c>
      <c r="AM23" s="116"/>
      <c r="AN23" s="41"/>
      <c r="AO23" s="74">
        <v>10</v>
      </c>
      <c r="AP23" s="41" t="s">
        <v>378</v>
      </c>
      <c r="AQ23" s="41" t="s">
        <v>379</v>
      </c>
      <c r="AR23" s="99" t="s">
        <v>380</v>
      </c>
      <c r="AS23" s="99" t="s">
        <v>381</v>
      </c>
      <c r="AT23" s="116">
        <v>33701</v>
      </c>
      <c r="AU23" s="116"/>
      <c r="AV23" s="41"/>
      <c r="AW23" s="74">
        <v>10</v>
      </c>
      <c r="AX23" s="41" t="s">
        <v>306</v>
      </c>
      <c r="AY23" s="41" t="s">
        <v>652</v>
      </c>
      <c r="AZ23" s="99" t="s">
        <v>168</v>
      </c>
      <c r="BA23" s="99" t="s">
        <v>699</v>
      </c>
      <c r="BB23" s="116">
        <v>34109</v>
      </c>
      <c r="BC23" s="41"/>
    </row>
    <row r="24" spans="1:55" ht="13.5">
      <c r="A24" s="101">
        <v>20</v>
      </c>
      <c r="B24" s="41" t="s">
        <v>166</v>
      </c>
      <c r="C24" s="41" t="s">
        <v>167</v>
      </c>
      <c r="D24" s="99" t="s">
        <v>168</v>
      </c>
      <c r="E24" s="99" t="s">
        <v>220</v>
      </c>
      <c r="F24" s="148">
        <v>33401</v>
      </c>
      <c r="G24" s="101">
        <v>20</v>
      </c>
      <c r="H24" s="41" t="s">
        <v>196</v>
      </c>
      <c r="I24" s="41" t="s">
        <v>302</v>
      </c>
      <c r="J24" s="99" t="s">
        <v>198</v>
      </c>
      <c r="K24" s="99" t="s">
        <v>303</v>
      </c>
      <c r="L24" s="115">
        <v>34084</v>
      </c>
      <c r="M24" s="101">
        <v>20</v>
      </c>
      <c r="N24" s="41" t="s">
        <v>415</v>
      </c>
      <c r="O24" s="41" t="s">
        <v>416</v>
      </c>
      <c r="P24" s="99" t="s">
        <v>417</v>
      </c>
      <c r="Q24" s="99" t="s">
        <v>418</v>
      </c>
      <c r="R24" s="115">
        <v>33347</v>
      </c>
      <c r="S24" s="101">
        <v>20</v>
      </c>
      <c r="T24" s="41" t="s">
        <v>173</v>
      </c>
      <c r="U24" s="41" t="s">
        <v>633</v>
      </c>
      <c r="V24" s="99" t="s">
        <v>817</v>
      </c>
      <c r="W24" s="99" t="s">
        <v>681</v>
      </c>
      <c r="X24" s="115">
        <v>34342</v>
      </c>
      <c r="Y24" s="74">
        <v>10</v>
      </c>
      <c r="Z24" s="41" t="s">
        <v>249</v>
      </c>
      <c r="AA24" s="41" t="s">
        <v>495</v>
      </c>
      <c r="AB24" s="99" t="s">
        <v>493</v>
      </c>
      <c r="AC24" s="99" t="s">
        <v>496</v>
      </c>
      <c r="AD24" s="116">
        <v>33318</v>
      </c>
      <c r="AE24" s="116"/>
      <c r="AF24" s="41"/>
      <c r="AG24" s="74">
        <v>10</v>
      </c>
      <c r="AH24" s="41" t="s">
        <v>717</v>
      </c>
      <c r="AI24" s="41" t="s">
        <v>718</v>
      </c>
      <c r="AJ24" s="99" t="s">
        <v>747</v>
      </c>
      <c r="AK24" s="99" t="s">
        <v>748</v>
      </c>
      <c r="AL24" s="116">
        <v>34491</v>
      </c>
      <c r="AM24" s="116"/>
      <c r="AN24" s="41"/>
      <c r="AO24" s="74">
        <v>10</v>
      </c>
      <c r="AP24" s="41" t="s">
        <v>838</v>
      </c>
      <c r="AQ24" s="41" t="s">
        <v>839</v>
      </c>
      <c r="AR24" s="99" t="s">
        <v>380</v>
      </c>
      <c r="AS24" s="99" t="s">
        <v>840</v>
      </c>
      <c r="AT24" s="116">
        <v>33462</v>
      </c>
      <c r="AU24" s="116"/>
      <c r="AV24" s="41"/>
      <c r="AW24" s="74">
        <v>10</v>
      </c>
      <c r="AX24" s="41" t="s">
        <v>173</v>
      </c>
      <c r="AY24" s="41" t="s">
        <v>633</v>
      </c>
      <c r="AZ24" s="99" t="s">
        <v>817</v>
      </c>
      <c r="BA24" s="99" t="s">
        <v>681</v>
      </c>
      <c r="BB24" s="116">
        <v>34342</v>
      </c>
      <c r="BC24" s="41"/>
    </row>
    <row r="25" spans="1:55" ht="13.5">
      <c r="A25" s="101">
        <v>21</v>
      </c>
      <c r="B25" s="41" t="s">
        <v>127</v>
      </c>
      <c r="C25" s="41" t="s">
        <v>169</v>
      </c>
      <c r="D25" s="99" t="s">
        <v>170</v>
      </c>
      <c r="E25" s="99" t="s">
        <v>221</v>
      </c>
      <c r="F25" s="148">
        <v>33255</v>
      </c>
      <c r="G25" s="101">
        <v>21</v>
      </c>
      <c r="H25" s="41" t="s">
        <v>153</v>
      </c>
      <c r="I25" s="41" t="s">
        <v>304</v>
      </c>
      <c r="J25" s="99" t="s">
        <v>155</v>
      </c>
      <c r="K25" s="99" t="s">
        <v>305</v>
      </c>
      <c r="L25" s="115">
        <v>34481</v>
      </c>
      <c r="M25" s="101">
        <v>21</v>
      </c>
      <c r="N25" s="41" t="s">
        <v>321</v>
      </c>
      <c r="O25" s="41" t="s">
        <v>419</v>
      </c>
      <c r="P25" s="99" t="s">
        <v>293</v>
      </c>
      <c r="Q25" s="99" t="s">
        <v>420</v>
      </c>
      <c r="R25" s="115">
        <v>33593</v>
      </c>
      <c r="S25" s="101">
        <v>21</v>
      </c>
      <c r="T25" s="41" t="s">
        <v>634</v>
      </c>
      <c r="U25" s="41" t="s">
        <v>635</v>
      </c>
      <c r="V25" s="99" t="s">
        <v>682</v>
      </c>
      <c r="W25" s="99" t="s">
        <v>683</v>
      </c>
      <c r="X25" s="115">
        <v>34464</v>
      </c>
      <c r="Y25" s="74">
        <v>11</v>
      </c>
      <c r="Z25" s="41" t="s">
        <v>177</v>
      </c>
      <c r="AA25" s="41" t="s">
        <v>497</v>
      </c>
      <c r="AB25" s="99" t="s">
        <v>498</v>
      </c>
      <c r="AC25" s="99" t="s">
        <v>225</v>
      </c>
      <c r="AD25" s="116">
        <v>33762</v>
      </c>
      <c r="AE25" s="116"/>
      <c r="AF25" s="41"/>
      <c r="AG25" s="74">
        <v>11</v>
      </c>
      <c r="AH25" s="41" t="s">
        <v>291</v>
      </c>
      <c r="AI25" s="41" t="s">
        <v>719</v>
      </c>
      <c r="AJ25" s="99" t="s">
        <v>472</v>
      </c>
      <c r="AK25" s="99" t="s">
        <v>749</v>
      </c>
      <c r="AL25" s="116">
        <v>34584</v>
      </c>
      <c r="AM25" s="116"/>
      <c r="AN25" s="41"/>
      <c r="AO25" s="74">
        <v>11</v>
      </c>
      <c r="AP25" s="41" t="s">
        <v>570</v>
      </c>
      <c r="AQ25" s="41" t="s">
        <v>571</v>
      </c>
      <c r="AR25" s="99" t="s">
        <v>117</v>
      </c>
      <c r="AS25" s="99" t="s">
        <v>572</v>
      </c>
      <c r="AT25" s="116">
        <v>33937</v>
      </c>
      <c r="AU25" s="116"/>
      <c r="AV25" s="41"/>
      <c r="AW25" s="74">
        <v>11</v>
      </c>
      <c r="AX25" s="41" t="s">
        <v>185</v>
      </c>
      <c r="AY25" s="41" t="s">
        <v>614</v>
      </c>
      <c r="AZ25" s="99" t="s">
        <v>818</v>
      </c>
      <c r="BA25" s="99" t="s">
        <v>662</v>
      </c>
      <c r="BB25" s="116">
        <v>34104</v>
      </c>
      <c r="BC25" s="41"/>
    </row>
    <row r="26" spans="1:55" ht="13.5">
      <c r="A26" s="101">
        <v>22</v>
      </c>
      <c r="B26" s="41" t="s">
        <v>171</v>
      </c>
      <c r="C26" s="41" t="s">
        <v>172</v>
      </c>
      <c r="D26" s="99" t="s">
        <v>596</v>
      </c>
      <c r="E26" s="99" t="s">
        <v>222</v>
      </c>
      <c r="F26" s="148">
        <v>33618</v>
      </c>
      <c r="G26" s="101">
        <v>22</v>
      </c>
      <c r="H26" s="41" t="s">
        <v>306</v>
      </c>
      <c r="I26" s="41" t="s">
        <v>307</v>
      </c>
      <c r="J26" s="99" t="s">
        <v>308</v>
      </c>
      <c r="K26" s="99" t="s">
        <v>309</v>
      </c>
      <c r="L26" s="115">
        <v>34077</v>
      </c>
      <c r="M26" s="101">
        <v>22</v>
      </c>
      <c r="N26" s="39" t="s">
        <v>869</v>
      </c>
      <c r="O26" s="99" t="s">
        <v>870</v>
      </c>
      <c r="P26" s="162" t="s">
        <v>871</v>
      </c>
      <c r="Q26" s="162" t="s">
        <v>872</v>
      </c>
      <c r="R26" s="163">
        <v>33811</v>
      </c>
      <c r="S26" s="101">
        <v>22</v>
      </c>
      <c r="T26" s="41" t="s">
        <v>442</v>
      </c>
      <c r="U26" s="41" t="s">
        <v>636</v>
      </c>
      <c r="V26" s="99" t="s">
        <v>675</v>
      </c>
      <c r="W26" s="99" t="s">
        <v>684</v>
      </c>
      <c r="X26" s="115">
        <v>34069</v>
      </c>
      <c r="Y26" s="74">
        <v>11</v>
      </c>
      <c r="Z26" s="41" t="s">
        <v>499</v>
      </c>
      <c r="AA26" s="41" t="s">
        <v>500</v>
      </c>
      <c r="AB26" s="99" t="s">
        <v>592</v>
      </c>
      <c r="AC26" s="99" t="s">
        <v>501</v>
      </c>
      <c r="AD26" s="116">
        <v>33858</v>
      </c>
      <c r="AE26" s="116"/>
      <c r="AF26" s="41"/>
      <c r="AG26" s="74">
        <v>11</v>
      </c>
      <c r="AH26" s="41" t="s">
        <v>720</v>
      </c>
      <c r="AI26" s="41" t="s">
        <v>721</v>
      </c>
      <c r="AJ26" s="99" t="s">
        <v>472</v>
      </c>
      <c r="AK26" s="99" t="s">
        <v>750</v>
      </c>
      <c r="AL26" s="116">
        <v>34387</v>
      </c>
      <c r="AM26" s="116"/>
      <c r="AN26" s="41"/>
      <c r="AO26" s="74">
        <v>11</v>
      </c>
      <c r="AP26" s="41" t="s">
        <v>573</v>
      </c>
      <c r="AQ26" s="41" t="s">
        <v>574</v>
      </c>
      <c r="AR26" s="99" t="s">
        <v>117</v>
      </c>
      <c r="AS26" s="99" t="s">
        <v>575</v>
      </c>
      <c r="AT26" s="116">
        <v>33928</v>
      </c>
      <c r="AU26" s="116"/>
      <c r="AV26" s="41"/>
      <c r="AW26" s="74">
        <v>11</v>
      </c>
      <c r="AX26" s="41" t="s">
        <v>547</v>
      </c>
      <c r="AY26" s="41" t="s">
        <v>775</v>
      </c>
      <c r="AZ26" s="99" t="s">
        <v>549</v>
      </c>
      <c r="BA26" s="99" t="s">
        <v>806</v>
      </c>
      <c r="BB26" s="116">
        <v>34032</v>
      </c>
      <c r="BC26" s="41"/>
    </row>
    <row r="27" spans="1:55" ht="13.5">
      <c r="A27" s="101">
        <v>23</v>
      </c>
      <c r="B27" s="41" t="s">
        <v>173</v>
      </c>
      <c r="C27" s="41" t="s">
        <v>490</v>
      </c>
      <c r="D27" s="99" t="s">
        <v>817</v>
      </c>
      <c r="E27" s="99" t="s">
        <v>223</v>
      </c>
      <c r="F27" s="148">
        <v>33549</v>
      </c>
      <c r="G27" s="101">
        <v>23</v>
      </c>
      <c r="H27" s="41" t="s">
        <v>310</v>
      </c>
      <c r="I27" s="41" t="s">
        <v>311</v>
      </c>
      <c r="J27" s="99" t="s">
        <v>289</v>
      </c>
      <c r="K27" s="99" t="s">
        <v>312</v>
      </c>
      <c r="L27" s="115">
        <v>34290</v>
      </c>
      <c r="M27" s="101">
        <v>23</v>
      </c>
      <c r="N27" s="41" t="s">
        <v>425</v>
      </c>
      <c r="O27" s="41" t="s">
        <v>426</v>
      </c>
      <c r="P27" s="99" t="s">
        <v>427</v>
      </c>
      <c r="Q27" s="99" t="s">
        <v>428</v>
      </c>
      <c r="R27" s="115">
        <v>33303</v>
      </c>
      <c r="S27" s="101">
        <v>23</v>
      </c>
      <c r="T27" s="41" t="s">
        <v>637</v>
      </c>
      <c r="U27" s="41" t="s">
        <v>638</v>
      </c>
      <c r="V27" s="99" t="s">
        <v>685</v>
      </c>
      <c r="W27" s="99" t="s">
        <v>686</v>
      </c>
      <c r="X27" s="115">
        <v>34082</v>
      </c>
      <c r="Y27" s="74">
        <v>12</v>
      </c>
      <c r="Z27" s="41" t="s">
        <v>502</v>
      </c>
      <c r="AA27" s="41" t="s">
        <v>503</v>
      </c>
      <c r="AB27" s="99" t="s">
        <v>195</v>
      </c>
      <c r="AC27" s="99" t="s">
        <v>504</v>
      </c>
      <c r="AD27" s="116">
        <v>33260</v>
      </c>
      <c r="AE27" s="116"/>
      <c r="AF27" s="41"/>
      <c r="AG27" s="74">
        <v>12</v>
      </c>
      <c r="AH27" s="41" t="s">
        <v>299</v>
      </c>
      <c r="AI27" s="41" t="s">
        <v>722</v>
      </c>
      <c r="AJ27" s="99" t="s">
        <v>817</v>
      </c>
      <c r="AK27" s="99" t="s">
        <v>301</v>
      </c>
      <c r="AL27" s="116">
        <v>34442</v>
      </c>
      <c r="AM27" s="116"/>
      <c r="AN27" s="41"/>
      <c r="AO27" s="74">
        <v>12</v>
      </c>
      <c r="AP27" s="41" t="s">
        <v>576</v>
      </c>
      <c r="AQ27" s="41" t="s">
        <v>577</v>
      </c>
      <c r="AR27" s="99" t="s">
        <v>578</v>
      </c>
      <c r="AS27" s="99" t="s">
        <v>579</v>
      </c>
      <c r="AT27" s="116">
        <v>33472</v>
      </c>
      <c r="AU27" s="116"/>
      <c r="AV27" s="41"/>
      <c r="AW27" s="74">
        <v>12</v>
      </c>
      <c r="AX27" s="41" t="s">
        <v>648</v>
      </c>
      <c r="AY27" s="41" t="s">
        <v>649</v>
      </c>
      <c r="AZ27" s="99" t="s">
        <v>807</v>
      </c>
      <c r="BA27" s="99" t="s">
        <v>696</v>
      </c>
      <c r="BB27" s="116">
        <v>34233</v>
      </c>
      <c r="BC27" s="41"/>
    </row>
    <row r="28" spans="1:55" ht="13.5">
      <c r="A28" s="101">
        <v>24</v>
      </c>
      <c r="B28" s="39" t="s">
        <v>846</v>
      </c>
      <c r="C28" s="55" t="s">
        <v>523</v>
      </c>
      <c r="D28" s="156" t="s">
        <v>853</v>
      </c>
      <c r="E28" s="157" t="s">
        <v>854</v>
      </c>
      <c r="F28" s="148">
        <v>33534</v>
      </c>
      <c r="G28" s="101">
        <v>24</v>
      </c>
      <c r="H28" s="41" t="s">
        <v>313</v>
      </c>
      <c r="I28" s="41" t="s">
        <v>314</v>
      </c>
      <c r="J28" s="99" t="s">
        <v>315</v>
      </c>
      <c r="K28" s="99" t="s">
        <v>316</v>
      </c>
      <c r="L28" s="115">
        <v>34018</v>
      </c>
      <c r="M28" s="101">
        <v>24</v>
      </c>
      <c r="N28" s="41" t="s">
        <v>429</v>
      </c>
      <c r="O28" s="41" t="s">
        <v>430</v>
      </c>
      <c r="P28" s="99" t="s">
        <v>413</v>
      </c>
      <c r="Q28" s="99" t="s">
        <v>431</v>
      </c>
      <c r="R28" s="115">
        <v>33429</v>
      </c>
      <c r="S28" s="101">
        <v>24</v>
      </c>
      <c r="T28" s="41" t="s">
        <v>639</v>
      </c>
      <c r="U28" s="41" t="s">
        <v>640</v>
      </c>
      <c r="V28" s="99" t="s">
        <v>675</v>
      </c>
      <c r="W28" s="99" t="s">
        <v>687</v>
      </c>
      <c r="X28" s="115">
        <v>34135</v>
      </c>
      <c r="Y28" s="74">
        <v>12</v>
      </c>
      <c r="Z28" s="41" t="s">
        <v>193</v>
      </c>
      <c r="AA28" s="41" t="s">
        <v>194</v>
      </c>
      <c r="AB28" s="99" t="s">
        <v>195</v>
      </c>
      <c r="AC28" s="99" t="s">
        <v>505</v>
      </c>
      <c r="AD28" s="116">
        <v>33310</v>
      </c>
      <c r="AE28" s="116"/>
      <c r="AF28" s="41"/>
      <c r="AG28" s="74">
        <v>12</v>
      </c>
      <c r="AH28" s="41" t="s">
        <v>153</v>
      </c>
      <c r="AI28" s="41" t="s">
        <v>304</v>
      </c>
      <c r="AJ28" s="99" t="s">
        <v>481</v>
      </c>
      <c r="AK28" s="99" t="s">
        <v>305</v>
      </c>
      <c r="AL28" s="116">
        <v>34481</v>
      </c>
      <c r="AM28" s="116"/>
      <c r="AN28" s="41"/>
      <c r="AO28" s="74">
        <v>12</v>
      </c>
      <c r="AP28" s="41" t="s">
        <v>580</v>
      </c>
      <c r="AQ28" s="41" t="s">
        <v>581</v>
      </c>
      <c r="AR28" s="99" t="s">
        <v>582</v>
      </c>
      <c r="AS28" s="99" t="s">
        <v>583</v>
      </c>
      <c r="AT28" s="116">
        <v>33474</v>
      </c>
      <c r="AU28" s="116"/>
      <c r="AV28" s="41"/>
      <c r="AW28" s="74">
        <v>12</v>
      </c>
      <c r="AX28" s="41" t="s">
        <v>781</v>
      </c>
      <c r="AY28" s="41" t="s">
        <v>782</v>
      </c>
      <c r="AZ28" s="99" t="s">
        <v>808</v>
      </c>
      <c r="BA28" s="99" t="s">
        <v>809</v>
      </c>
      <c r="BB28" s="116">
        <v>34422</v>
      </c>
      <c r="BC28" s="41"/>
    </row>
    <row r="29" spans="1:55" ht="13.5">
      <c r="A29" s="101">
        <v>25</v>
      </c>
      <c r="B29" s="41" t="s">
        <v>177</v>
      </c>
      <c r="C29" s="41" t="s">
        <v>178</v>
      </c>
      <c r="D29" s="99" t="s">
        <v>179</v>
      </c>
      <c r="E29" s="99" t="s">
        <v>225</v>
      </c>
      <c r="F29" s="148">
        <v>33762</v>
      </c>
      <c r="G29" s="101">
        <v>25</v>
      </c>
      <c r="H29" s="41" t="s">
        <v>317</v>
      </c>
      <c r="I29" s="41" t="s">
        <v>318</v>
      </c>
      <c r="J29" s="99" t="s">
        <v>319</v>
      </c>
      <c r="K29" s="99" t="s">
        <v>320</v>
      </c>
      <c r="L29" s="115">
        <v>34635</v>
      </c>
      <c r="M29" s="101">
        <v>25</v>
      </c>
      <c r="N29" s="41" t="s">
        <v>432</v>
      </c>
      <c r="O29" s="41" t="s">
        <v>433</v>
      </c>
      <c r="P29" s="99" t="s">
        <v>168</v>
      </c>
      <c r="Q29" s="99" t="s">
        <v>434</v>
      </c>
      <c r="R29" s="115">
        <v>33688</v>
      </c>
      <c r="S29" s="101">
        <v>25</v>
      </c>
      <c r="T29" s="41" t="s">
        <v>641</v>
      </c>
      <c r="U29" s="41" t="s">
        <v>642</v>
      </c>
      <c r="V29" s="99" t="s">
        <v>688</v>
      </c>
      <c r="W29" s="99" t="s">
        <v>689</v>
      </c>
      <c r="X29" s="115">
        <v>34329</v>
      </c>
      <c r="Y29" s="74">
        <v>13</v>
      </c>
      <c r="Z29" s="41" t="s">
        <v>506</v>
      </c>
      <c r="AA29" s="41" t="s">
        <v>507</v>
      </c>
      <c r="AB29" s="99" t="s">
        <v>508</v>
      </c>
      <c r="AC29" s="99" t="s">
        <v>509</v>
      </c>
      <c r="AD29" s="118">
        <v>33448</v>
      </c>
      <c r="AE29" s="118"/>
      <c r="AF29" s="45"/>
      <c r="AG29" s="74">
        <v>13</v>
      </c>
      <c r="AH29" s="41" t="s">
        <v>196</v>
      </c>
      <c r="AI29" s="41" t="s">
        <v>302</v>
      </c>
      <c r="AJ29" s="99" t="s">
        <v>198</v>
      </c>
      <c r="AK29" s="99" t="s">
        <v>303</v>
      </c>
      <c r="AL29" s="118">
        <v>34084</v>
      </c>
      <c r="AM29" s="118"/>
      <c r="AN29" s="45"/>
      <c r="AO29" s="74">
        <v>13</v>
      </c>
      <c r="AP29" s="71" t="s">
        <v>875</v>
      </c>
      <c r="AQ29" s="99" t="s">
        <v>876</v>
      </c>
      <c r="AR29" s="166" t="s">
        <v>883</v>
      </c>
      <c r="AS29" s="167" t="s">
        <v>884</v>
      </c>
      <c r="AT29" s="168">
        <v>33346</v>
      </c>
      <c r="AU29" s="116"/>
      <c r="AV29" s="41"/>
      <c r="AW29" s="74">
        <v>13</v>
      </c>
      <c r="AX29" s="41" t="s">
        <v>645</v>
      </c>
      <c r="AY29" s="41" t="s">
        <v>640</v>
      </c>
      <c r="AZ29" s="99" t="s">
        <v>269</v>
      </c>
      <c r="BA29" s="99" t="s">
        <v>693</v>
      </c>
      <c r="BB29" s="116">
        <v>34099</v>
      </c>
      <c r="BC29" s="41"/>
    </row>
    <row r="30" spans="1:55" ht="14.25">
      <c r="A30" s="101">
        <v>26</v>
      </c>
      <c r="B30" s="41" t="s">
        <v>180</v>
      </c>
      <c r="C30" s="41" t="s">
        <v>181</v>
      </c>
      <c r="D30" s="99" t="s">
        <v>182</v>
      </c>
      <c r="E30" s="99" t="s">
        <v>226</v>
      </c>
      <c r="F30" s="148">
        <v>33446</v>
      </c>
      <c r="G30" s="101">
        <v>26</v>
      </c>
      <c r="H30" s="41" t="s">
        <v>321</v>
      </c>
      <c r="I30" s="41" t="s">
        <v>322</v>
      </c>
      <c r="J30" s="99" t="s">
        <v>323</v>
      </c>
      <c r="K30" s="99" t="s">
        <v>324</v>
      </c>
      <c r="L30" s="115">
        <v>34268</v>
      </c>
      <c r="M30" s="101">
        <v>26</v>
      </c>
      <c r="N30" s="41" t="s">
        <v>435</v>
      </c>
      <c r="O30" s="41" t="s">
        <v>436</v>
      </c>
      <c r="P30" s="99" t="s">
        <v>437</v>
      </c>
      <c r="Q30" s="99" t="s">
        <v>438</v>
      </c>
      <c r="R30" s="115">
        <v>33761</v>
      </c>
      <c r="S30" s="101">
        <v>26</v>
      </c>
      <c r="T30" s="41" t="s">
        <v>643</v>
      </c>
      <c r="U30" s="41" t="s">
        <v>644</v>
      </c>
      <c r="V30" s="99" t="s">
        <v>690</v>
      </c>
      <c r="W30" s="99" t="s">
        <v>691</v>
      </c>
      <c r="X30" s="115">
        <v>34262</v>
      </c>
      <c r="Y30" s="74">
        <v>13</v>
      </c>
      <c r="Z30" s="41" t="s">
        <v>306</v>
      </c>
      <c r="AA30" s="41" t="s">
        <v>510</v>
      </c>
      <c r="AB30" s="99" t="s">
        <v>508</v>
      </c>
      <c r="AC30" s="99" t="s">
        <v>511</v>
      </c>
      <c r="AD30" s="116">
        <v>33406</v>
      </c>
      <c r="AE30" s="116"/>
      <c r="AF30" s="41"/>
      <c r="AG30" s="74">
        <v>13</v>
      </c>
      <c r="AH30" s="41" t="s">
        <v>321</v>
      </c>
      <c r="AI30" s="41" t="s">
        <v>322</v>
      </c>
      <c r="AJ30" s="99" t="s">
        <v>323</v>
      </c>
      <c r="AK30" s="99" t="s">
        <v>324</v>
      </c>
      <c r="AL30" s="116">
        <v>34268</v>
      </c>
      <c r="AM30" s="116"/>
      <c r="AN30" s="41"/>
      <c r="AO30" s="74">
        <v>13</v>
      </c>
      <c r="AP30" s="71" t="s">
        <v>877</v>
      </c>
      <c r="AQ30" s="99" t="s">
        <v>878</v>
      </c>
      <c r="AR30" s="169" t="s">
        <v>883</v>
      </c>
      <c r="AS30" s="162" t="s">
        <v>885</v>
      </c>
      <c r="AT30" s="168">
        <v>33862</v>
      </c>
      <c r="AU30" s="116"/>
      <c r="AV30" s="41"/>
      <c r="AW30" s="74">
        <v>13</v>
      </c>
      <c r="AX30" s="41" t="s">
        <v>783</v>
      </c>
      <c r="AY30" s="41" t="s">
        <v>784</v>
      </c>
      <c r="AZ30" s="99" t="s">
        <v>269</v>
      </c>
      <c r="BA30" s="99" t="s">
        <v>810</v>
      </c>
      <c r="BB30" s="116">
        <v>34411</v>
      </c>
      <c r="BC30" s="41"/>
    </row>
    <row r="31" spans="1:55" ht="13.5">
      <c r="A31" s="101">
        <v>27</v>
      </c>
      <c r="B31" s="41" t="s">
        <v>183</v>
      </c>
      <c r="C31" s="41" t="s">
        <v>184</v>
      </c>
      <c r="D31" s="99" t="s">
        <v>120</v>
      </c>
      <c r="E31" s="99" t="s">
        <v>227</v>
      </c>
      <c r="F31" s="148">
        <v>33433</v>
      </c>
      <c r="G31" s="101">
        <v>27</v>
      </c>
      <c r="H31" s="41" t="s">
        <v>325</v>
      </c>
      <c r="I31" s="41" t="s">
        <v>326</v>
      </c>
      <c r="J31" s="99" t="s">
        <v>141</v>
      </c>
      <c r="K31" s="99" t="s">
        <v>327</v>
      </c>
      <c r="L31" s="115">
        <v>34109</v>
      </c>
      <c r="M31" s="101">
        <v>27</v>
      </c>
      <c r="N31" s="41" t="s">
        <v>127</v>
      </c>
      <c r="O31" s="41" t="s">
        <v>439</v>
      </c>
      <c r="P31" s="99" t="s">
        <v>440</v>
      </c>
      <c r="Q31" s="99" t="s">
        <v>441</v>
      </c>
      <c r="R31" s="115">
        <v>33769</v>
      </c>
      <c r="S31" s="101">
        <v>27</v>
      </c>
      <c r="T31" s="41" t="s">
        <v>645</v>
      </c>
      <c r="U31" s="41" t="s">
        <v>640</v>
      </c>
      <c r="V31" s="99" t="s">
        <v>692</v>
      </c>
      <c r="W31" s="99" t="s">
        <v>693</v>
      </c>
      <c r="X31" s="115">
        <v>34099</v>
      </c>
      <c r="Y31" s="74">
        <v>14</v>
      </c>
      <c r="Z31" s="41" t="s">
        <v>512</v>
      </c>
      <c r="AA31" s="41" t="s">
        <v>513</v>
      </c>
      <c r="AB31" s="99" t="s">
        <v>514</v>
      </c>
      <c r="AC31" s="99" t="s">
        <v>515</v>
      </c>
      <c r="AD31" s="116">
        <v>33439</v>
      </c>
      <c r="AE31" s="116"/>
      <c r="AF31" s="41"/>
      <c r="AG31" s="74">
        <v>14</v>
      </c>
      <c r="AH31" s="41" t="s">
        <v>723</v>
      </c>
      <c r="AI31" s="41" t="s">
        <v>724</v>
      </c>
      <c r="AJ31" s="99" t="s">
        <v>751</v>
      </c>
      <c r="AK31" s="99" t="s">
        <v>752</v>
      </c>
      <c r="AL31" s="116">
        <v>34289</v>
      </c>
      <c r="AM31" s="116"/>
      <c r="AN31" s="41"/>
      <c r="AO31" s="74">
        <v>14</v>
      </c>
      <c r="AP31" s="41" t="s">
        <v>357</v>
      </c>
      <c r="AQ31" s="41" t="s">
        <v>358</v>
      </c>
      <c r="AR31" s="99" t="s">
        <v>190</v>
      </c>
      <c r="AS31" s="99" t="s">
        <v>359</v>
      </c>
      <c r="AT31" s="116">
        <v>33600</v>
      </c>
      <c r="AU31" s="116"/>
      <c r="AV31" s="41"/>
      <c r="AW31" s="74">
        <v>14</v>
      </c>
      <c r="AX31" s="41" t="s">
        <v>785</v>
      </c>
      <c r="AY31" s="41" t="s">
        <v>786</v>
      </c>
      <c r="AZ31" s="99" t="s">
        <v>258</v>
      </c>
      <c r="BA31" s="99" t="s">
        <v>811</v>
      </c>
      <c r="BB31" s="116">
        <v>34060</v>
      </c>
      <c r="BC31" s="41"/>
    </row>
    <row r="32" spans="1:55" ht="13.5">
      <c r="A32" s="101">
        <v>28</v>
      </c>
      <c r="B32" s="41" t="s">
        <v>185</v>
      </c>
      <c r="C32" s="41" t="s">
        <v>186</v>
      </c>
      <c r="D32" s="99" t="s">
        <v>187</v>
      </c>
      <c r="E32" s="99" t="s">
        <v>228</v>
      </c>
      <c r="F32" s="148">
        <v>33375</v>
      </c>
      <c r="G32" s="101">
        <v>28</v>
      </c>
      <c r="H32" s="41" t="s">
        <v>328</v>
      </c>
      <c r="I32" s="41" t="s">
        <v>329</v>
      </c>
      <c r="J32" s="99" t="s">
        <v>330</v>
      </c>
      <c r="K32" s="99" t="s">
        <v>331</v>
      </c>
      <c r="L32" s="115">
        <v>34401</v>
      </c>
      <c r="M32" s="101">
        <v>28</v>
      </c>
      <c r="N32" s="41" t="s">
        <v>442</v>
      </c>
      <c r="O32" s="41" t="s">
        <v>443</v>
      </c>
      <c r="P32" s="99" t="s">
        <v>444</v>
      </c>
      <c r="Q32" s="99" t="s">
        <v>445</v>
      </c>
      <c r="R32" s="115">
        <v>33430</v>
      </c>
      <c r="S32" s="101">
        <v>28</v>
      </c>
      <c r="T32" s="41" t="s">
        <v>646</v>
      </c>
      <c r="U32" s="41" t="s">
        <v>647</v>
      </c>
      <c r="V32" s="99" t="s">
        <v>817</v>
      </c>
      <c r="W32" s="99" t="s">
        <v>694</v>
      </c>
      <c r="X32" s="115">
        <v>34642</v>
      </c>
      <c r="Y32" s="74">
        <v>14</v>
      </c>
      <c r="Z32" s="41" t="s">
        <v>516</v>
      </c>
      <c r="AA32" s="41" t="s">
        <v>517</v>
      </c>
      <c r="AB32" s="99" t="s">
        <v>514</v>
      </c>
      <c r="AC32" s="99" t="s">
        <v>518</v>
      </c>
      <c r="AD32" s="116">
        <v>33361</v>
      </c>
      <c r="AE32" s="116"/>
      <c r="AF32" s="41"/>
      <c r="AG32" s="74">
        <v>14</v>
      </c>
      <c r="AH32" s="41" t="s">
        <v>365</v>
      </c>
      <c r="AI32" s="41" t="s">
        <v>725</v>
      </c>
      <c r="AJ32" s="99" t="s">
        <v>751</v>
      </c>
      <c r="AK32" s="99" t="s">
        <v>753</v>
      </c>
      <c r="AL32" s="116">
        <v>33992</v>
      </c>
      <c r="AM32" s="116"/>
      <c r="AN32" s="41"/>
      <c r="AO32" s="74">
        <v>14</v>
      </c>
      <c r="AP32" s="41" t="s">
        <v>584</v>
      </c>
      <c r="AQ32" s="41" t="s">
        <v>585</v>
      </c>
      <c r="AR32" s="99" t="s">
        <v>190</v>
      </c>
      <c r="AS32" s="99" t="s">
        <v>586</v>
      </c>
      <c r="AT32" s="116">
        <v>33824</v>
      </c>
      <c r="AU32" s="116"/>
      <c r="AV32" s="41"/>
      <c r="AW32" s="74">
        <v>14</v>
      </c>
      <c r="AX32" s="41" t="s">
        <v>787</v>
      </c>
      <c r="AY32" s="41" t="s">
        <v>607</v>
      </c>
      <c r="AZ32" s="99" t="s">
        <v>141</v>
      </c>
      <c r="BA32" s="99" t="s">
        <v>812</v>
      </c>
      <c r="BB32" s="116">
        <v>34274</v>
      </c>
      <c r="BC32" s="41"/>
    </row>
    <row r="33" spans="1:55" ht="13.5">
      <c r="A33" s="101">
        <v>29</v>
      </c>
      <c r="B33" s="41" t="s">
        <v>188</v>
      </c>
      <c r="C33" s="41" t="s">
        <v>189</v>
      </c>
      <c r="D33" s="99" t="s">
        <v>190</v>
      </c>
      <c r="E33" s="99" t="s">
        <v>229</v>
      </c>
      <c r="F33" s="148">
        <v>33260</v>
      </c>
      <c r="G33" s="101">
        <v>29</v>
      </c>
      <c r="H33" s="41" t="s">
        <v>118</v>
      </c>
      <c r="I33" s="41" t="s">
        <v>332</v>
      </c>
      <c r="J33" s="99" t="s">
        <v>120</v>
      </c>
      <c r="K33" s="99" t="s">
        <v>333</v>
      </c>
      <c r="L33" s="115">
        <v>34324</v>
      </c>
      <c r="M33" s="101">
        <v>29</v>
      </c>
      <c r="N33" s="41" t="s">
        <v>446</v>
      </c>
      <c r="O33" s="41" t="s">
        <v>447</v>
      </c>
      <c r="P33" s="99" t="s">
        <v>448</v>
      </c>
      <c r="Q33" s="99" t="s">
        <v>449</v>
      </c>
      <c r="R33" s="115">
        <v>33901</v>
      </c>
      <c r="S33" s="101">
        <v>29</v>
      </c>
      <c r="T33" s="41" t="s">
        <v>648</v>
      </c>
      <c r="U33" s="41" t="s">
        <v>649</v>
      </c>
      <c r="V33" s="99" t="s">
        <v>695</v>
      </c>
      <c r="W33" s="99" t="s">
        <v>696</v>
      </c>
      <c r="X33" s="115">
        <v>34233</v>
      </c>
      <c r="Y33" s="74">
        <v>15</v>
      </c>
      <c r="Z33" s="41" t="s">
        <v>196</v>
      </c>
      <c r="AA33" s="41" t="s">
        <v>197</v>
      </c>
      <c r="AB33" s="99" t="s">
        <v>519</v>
      </c>
      <c r="AC33" s="99" t="s">
        <v>232</v>
      </c>
      <c r="AD33" s="116">
        <v>33595</v>
      </c>
      <c r="AE33" s="116"/>
      <c r="AF33" s="41"/>
      <c r="AG33" s="74">
        <v>15</v>
      </c>
      <c r="AH33" s="41" t="s">
        <v>726</v>
      </c>
      <c r="AI33" s="41" t="s">
        <v>727</v>
      </c>
      <c r="AJ33" s="99" t="s">
        <v>754</v>
      </c>
      <c r="AK33" s="99" t="s">
        <v>755</v>
      </c>
      <c r="AL33" s="116">
        <v>34329</v>
      </c>
      <c r="AM33" s="116"/>
      <c r="AN33" s="41"/>
      <c r="AO33" s="74">
        <v>15</v>
      </c>
      <c r="AP33" s="41" t="s">
        <v>425</v>
      </c>
      <c r="AQ33" s="41" t="s">
        <v>426</v>
      </c>
      <c r="AR33" s="99" t="s">
        <v>587</v>
      </c>
      <c r="AS33" s="99" t="s">
        <v>428</v>
      </c>
      <c r="AT33" s="116">
        <v>33303</v>
      </c>
      <c r="AU33" s="116"/>
      <c r="AV33" s="41"/>
      <c r="AW33" s="74">
        <v>15</v>
      </c>
      <c r="AX33" s="41" t="s">
        <v>788</v>
      </c>
      <c r="AY33" s="41" t="s">
        <v>789</v>
      </c>
      <c r="AZ33" s="99" t="s">
        <v>819</v>
      </c>
      <c r="BA33" s="99" t="s">
        <v>813</v>
      </c>
      <c r="BB33" s="116">
        <v>34836</v>
      </c>
      <c r="BC33" s="41"/>
    </row>
    <row r="34" spans="1:55" ht="13.5">
      <c r="A34" s="101">
        <v>30</v>
      </c>
      <c r="B34" s="41" t="s">
        <v>191</v>
      </c>
      <c r="C34" s="41" t="s">
        <v>192</v>
      </c>
      <c r="D34" s="99" t="s">
        <v>135</v>
      </c>
      <c r="E34" s="99" t="s">
        <v>230</v>
      </c>
      <c r="F34" s="148">
        <v>33452</v>
      </c>
      <c r="G34" s="101">
        <v>30</v>
      </c>
      <c r="H34" s="41" t="s">
        <v>334</v>
      </c>
      <c r="I34" s="41" t="s">
        <v>335</v>
      </c>
      <c r="J34" s="99" t="s">
        <v>336</v>
      </c>
      <c r="K34" s="99" t="s">
        <v>337</v>
      </c>
      <c r="L34" s="115">
        <v>34176</v>
      </c>
      <c r="M34" s="101">
        <v>30</v>
      </c>
      <c r="N34" s="41" t="s">
        <v>450</v>
      </c>
      <c r="O34" s="41" t="s">
        <v>451</v>
      </c>
      <c r="P34" s="99" t="s">
        <v>168</v>
      </c>
      <c r="Q34" s="99" t="s">
        <v>452</v>
      </c>
      <c r="R34" s="115">
        <v>33611</v>
      </c>
      <c r="S34" s="101">
        <v>30</v>
      </c>
      <c r="T34" s="41" t="s">
        <v>650</v>
      </c>
      <c r="U34" s="41" t="s">
        <v>651</v>
      </c>
      <c r="V34" s="99" t="s">
        <v>697</v>
      </c>
      <c r="W34" s="99" t="s">
        <v>698</v>
      </c>
      <c r="X34" s="115">
        <v>34695</v>
      </c>
      <c r="Y34" s="74">
        <v>15</v>
      </c>
      <c r="Z34" s="41" t="s">
        <v>162</v>
      </c>
      <c r="AA34" s="41" t="s">
        <v>163</v>
      </c>
      <c r="AB34" s="99" t="s">
        <v>520</v>
      </c>
      <c r="AC34" s="99" t="s">
        <v>521</v>
      </c>
      <c r="AD34" s="116">
        <v>33609</v>
      </c>
      <c r="AE34" s="116"/>
      <c r="AF34" s="41"/>
      <c r="AG34" s="74">
        <v>15</v>
      </c>
      <c r="AH34" s="41" t="s">
        <v>728</v>
      </c>
      <c r="AI34" s="41" t="s">
        <v>729</v>
      </c>
      <c r="AJ34" s="99" t="s">
        <v>754</v>
      </c>
      <c r="AK34" s="99" t="s">
        <v>756</v>
      </c>
      <c r="AL34" s="116">
        <v>34122</v>
      </c>
      <c r="AM34" s="116"/>
      <c r="AN34" s="41"/>
      <c r="AO34" s="74">
        <v>15</v>
      </c>
      <c r="AP34" s="41" t="s">
        <v>588</v>
      </c>
      <c r="AQ34" s="41" t="s">
        <v>589</v>
      </c>
      <c r="AR34" s="99" t="s">
        <v>269</v>
      </c>
      <c r="AS34" s="99" t="s">
        <v>590</v>
      </c>
      <c r="AT34" s="116">
        <v>33856</v>
      </c>
      <c r="AU34" s="116"/>
      <c r="AV34" s="41"/>
      <c r="AW34" s="74">
        <v>15</v>
      </c>
      <c r="AX34" s="41" t="s">
        <v>580</v>
      </c>
      <c r="AY34" s="41" t="s">
        <v>790</v>
      </c>
      <c r="AZ34" s="99" t="s">
        <v>820</v>
      </c>
      <c r="BA34" s="99" t="s">
        <v>814</v>
      </c>
      <c r="BB34" s="116">
        <v>35028</v>
      </c>
      <c r="BC34" s="41"/>
    </row>
    <row r="35" spans="1:55" ht="13.5">
      <c r="A35" s="101">
        <v>31</v>
      </c>
      <c r="B35" s="41" t="s">
        <v>193</v>
      </c>
      <c r="C35" s="41" t="s">
        <v>194</v>
      </c>
      <c r="D35" s="99" t="s">
        <v>195</v>
      </c>
      <c r="E35" s="99" t="s">
        <v>231</v>
      </c>
      <c r="F35" s="148">
        <v>33310</v>
      </c>
      <c r="G35" s="101">
        <v>31</v>
      </c>
      <c r="H35" s="41" t="s">
        <v>338</v>
      </c>
      <c r="I35" s="41" t="s">
        <v>339</v>
      </c>
      <c r="J35" s="99" t="s">
        <v>336</v>
      </c>
      <c r="K35" s="99" t="s">
        <v>340</v>
      </c>
      <c r="L35" s="115">
        <v>34082</v>
      </c>
      <c r="M35" s="101">
        <v>31</v>
      </c>
      <c r="N35" s="41" t="s">
        <v>453</v>
      </c>
      <c r="O35" s="41" t="s">
        <v>454</v>
      </c>
      <c r="P35" s="99" t="s">
        <v>455</v>
      </c>
      <c r="Q35" s="99" t="s">
        <v>456</v>
      </c>
      <c r="R35" s="115">
        <v>33247</v>
      </c>
      <c r="S35" s="101">
        <v>31</v>
      </c>
      <c r="T35" s="41" t="s">
        <v>306</v>
      </c>
      <c r="U35" s="41" t="s">
        <v>652</v>
      </c>
      <c r="V35" s="99" t="s">
        <v>481</v>
      </c>
      <c r="W35" s="99" t="s">
        <v>699</v>
      </c>
      <c r="X35" s="115">
        <v>34109</v>
      </c>
      <c r="Y35" s="74">
        <v>16</v>
      </c>
      <c r="Z35" s="41" t="s">
        <v>522</v>
      </c>
      <c r="AA35" s="41" t="s">
        <v>523</v>
      </c>
      <c r="AB35" s="99" t="s">
        <v>388</v>
      </c>
      <c r="AC35" s="99" t="s">
        <v>524</v>
      </c>
      <c r="AD35" s="116">
        <v>33534</v>
      </c>
      <c r="AE35" s="116"/>
      <c r="AF35" s="41"/>
      <c r="AG35" s="74">
        <v>16</v>
      </c>
      <c r="AH35" s="41" t="s">
        <v>233</v>
      </c>
      <c r="AI35" s="41" t="s">
        <v>234</v>
      </c>
      <c r="AJ35" s="99" t="s">
        <v>235</v>
      </c>
      <c r="AK35" s="99" t="s">
        <v>236</v>
      </c>
      <c r="AL35" s="116">
        <v>34086</v>
      </c>
      <c r="AM35" s="116"/>
      <c r="AN35" s="41"/>
      <c r="AO35" s="74">
        <v>16</v>
      </c>
      <c r="AP35" s="41" t="s">
        <v>350</v>
      </c>
      <c r="AQ35" s="41" t="s">
        <v>351</v>
      </c>
      <c r="AR35" s="99" t="s">
        <v>293</v>
      </c>
      <c r="AS35" s="99" t="s">
        <v>352</v>
      </c>
      <c r="AT35" s="116">
        <v>33407</v>
      </c>
      <c r="AU35" s="116"/>
      <c r="AV35" s="41"/>
      <c r="AW35" s="74">
        <v>16</v>
      </c>
      <c r="AX35" s="41" t="s">
        <v>631</v>
      </c>
      <c r="AY35" s="41" t="s">
        <v>791</v>
      </c>
      <c r="AZ35" s="99" t="s">
        <v>380</v>
      </c>
      <c r="BA35" s="99" t="s">
        <v>700</v>
      </c>
      <c r="BB35" s="116">
        <v>34008</v>
      </c>
      <c r="BC35" s="41"/>
    </row>
    <row r="36" spans="1:55" ht="13.5">
      <c r="A36" s="101">
        <v>32</v>
      </c>
      <c r="B36" s="41" t="s">
        <v>196</v>
      </c>
      <c r="C36" s="41" t="s">
        <v>197</v>
      </c>
      <c r="D36" s="99" t="s">
        <v>198</v>
      </c>
      <c r="E36" s="99" t="s">
        <v>232</v>
      </c>
      <c r="F36" s="148">
        <v>33595</v>
      </c>
      <c r="G36" s="101">
        <v>32</v>
      </c>
      <c r="H36" s="41" t="s">
        <v>341</v>
      </c>
      <c r="I36" s="41" t="s">
        <v>342</v>
      </c>
      <c r="J36" s="99" t="s">
        <v>343</v>
      </c>
      <c r="K36" s="99" t="s">
        <v>344</v>
      </c>
      <c r="L36" s="115">
        <v>33990</v>
      </c>
      <c r="M36" s="101">
        <v>32</v>
      </c>
      <c r="N36" s="41" t="s">
        <v>457</v>
      </c>
      <c r="O36" s="41" t="s">
        <v>458</v>
      </c>
      <c r="P36" s="99" t="s">
        <v>459</v>
      </c>
      <c r="Q36" s="99" t="s">
        <v>460</v>
      </c>
      <c r="R36" s="115">
        <v>33712</v>
      </c>
      <c r="S36" s="101">
        <v>32</v>
      </c>
      <c r="T36" s="41" t="s">
        <v>631</v>
      </c>
      <c r="U36" s="41" t="s">
        <v>653</v>
      </c>
      <c r="V36" s="99" t="s">
        <v>380</v>
      </c>
      <c r="W36" s="99" t="s">
        <v>700</v>
      </c>
      <c r="X36" s="115">
        <v>34008</v>
      </c>
      <c r="Y36" s="74">
        <v>16</v>
      </c>
      <c r="Z36" s="41" t="s">
        <v>525</v>
      </c>
      <c r="AA36" s="41" t="s">
        <v>157</v>
      </c>
      <c r="AB36" s="99" t="s">
        <v>158</v>
      </c>
      <c r="AC36" s="99" t="s">
        <v>215</v>
      </c>
      <c r="AD36" s="116">
        <v>33360</v>
      </c>
      <c r="AE36" s="116"/>
      <c r="AF36" s="41"/>
      <c r="AG36" s="74">
        <v>16</v>
      </c>
      <c r="AH36" s="41" t="s">
        <v>295</v>
      </c>
      <c r="AI36" s="41" t="s">
        <v>296</v>
      </c>
      <c r="AJ36" s="99" t="s">
        <v>195</v>
      </c>
      <c r="AK36" s="99" t="s">
        <v>298</v>
      </c>
      <c r="AL36" s="116">
        <v>34246</v>
      </c>
      <c r="AM36" s="116"/>
      <c r="AN36" s="41"/>
      <c r="AO36" s="74">
        <v>16</v>
      </c>
      <c r="AP36" s="41" t="s">
        <v>408</v>
      </c>
      <c r="AQ36" s="41" t="s">
        <v>409</v>
      </c>
      <c r="AR36" s="99" t="s">
        <v>293</v>
      </c>
      <c r="AS36" s="99" t="s">
        <v>410</v>
      </c>
      <c r="AT36" s="116">
        <v>33388</v>
      </c>
      <c r="AU36" s="116"/>
      <c r="AV36" s="41"/>
      <c r="AW36" s="74">
        <v>16</v>
      </c>
      <c r="AX36" s="41" t="s">
        <v>631</v>
      </c>
      <c r="AY36" s="41" t="s">
        <v>632</v>
      </c>
      <c r="AZ36" s="99" t="s">
        <v>380</v>
      </c>
      <c r="BA36" s="99" t="s">
        <v>680</v>
      </c>
      <c r="BB36" s="116">
        <v>34700</v>
      </c>
      <c r="BC36" s="41"/>
    </row>
    <row r="38" spans="1:49" ht="13.5">
      <c r="A38" s="99" t="s">
        <v>859</v>
      </c>
      <c r="B38" s="39" t="s">
        <v>844</v>
      </c>
      <c r="C38" s="55" t="s">
        <v>845</v>
      </c>
      <c r="D38" s="156" t="s">
        <v>851</v>
      </c>
      <c r="E38" s="157" t="s">
        <v>852</v>
      </c>
      <c r="F38" s="148">
        <v>33939</v>
      </c>
      <c r="M38" s="99" t="s">
        <v>859</v>
      </c>
      <c r="N38" s="39" t="s">
        <v>869</v>
      </c>
      <c r="O38" s="99" t="s">
        <v>870</v>
      </c>
      <c r="P38" s="162" t="s">
        <v>871</v>
      </c>
      <c r="Q38" s="162" t="s">
        <v>872</v>
      </c>
      <c r="R38" s="163">
        <v>33811</v>
      </c>
      <c r="Y38" s="102" t="s">
        <v>33</v>
      </c>
      <c r="AG38" s="102" t="s">
        <v>33</v>
      </c>
      <c r="AO38" s="102" t="s">
        <v>35</v>
      </c>
      <c r="AW38" s="102" t="s">
        <v>35</v>
      </c>
    </row>
    <row r="39" spans="1:49" ht="13.5">
      <c r="A39" s="99" t="s">
        <v>860</v>
      </c>
      <c r="B39" s="39" t="s">
        <v>846</v>
      </c>
      <c r="C39" s="55" t="s">
        <v>523</v>
      </c>
      <c r="D39" s="156" t="s">
        <v>853</v>
      </c>
      <c r="E39" s="157" t="s">
        <v>854</v>
      </c>
      <c r="F39" s="148">
        <v>33534</v>
      </c>
      <c r="Y39" s="102" t="s">
        <v>50</v>
      </c>
      <c r="AG39" s="102" t="s">
        <v>49</v>
      </c>
      <c r="AO39" s="102" t="s">
        <v>50</v>
      </c>
      <c r="AW39" s="102" t="s">
        <v>49</v>
      </c>
    </row>
    <row r="40" spans="1:55" ht="13.5">
      <c r="A40" s="99" t="s">
        <v>861</v>
      </c>
      <c r="B40" s="39" t="s">
        <v>847</v>
      </c>
      <c r="C40" s="55" t="s">
        <v>848</v>
      </c>
      <c r="D40" s="156" t="s">
        <v>855</v>
      </c>
      <c r="E40" s="157" t="s">
        <v>856</v>
      </c>
      <c r="F40" s="148">
        <v>33928</v>
      </c>
      <c r="Y40" s="100" t="s">
        <v>26</v>
      </c>
      <c r="Z40" s="99" t="s">
        <v>27</v>
      </c>
      <c r="AA40" s="99" t="s">
        <v>28</v>
      </c>
      <c r="AB40" s="99" t="s">
        <v>31</v>
      </c>
      <c r="AC40" s="100" t="s">
        <v>26</v>
      </c>
      <c r="AD40" s="99" t="s">
        <v>27</v>
      </c>
      <c r="AE40" s="99" t="s">
        <v>28</v>
      </c>
      <c r="AG40" s="100" t="s">
        <v>26</v>
      </c>
      <c r="AH40" s="99" t="s">
        <v>27</v>
      </c>
      <c r="AI40" s="99" t="s">
        <v>28</v>
      </c>
      <c r="AK40" s="100" t="s">
        <v>26</v>
      </c>
      <c r="AL40" s="99" t="s">
        <v>27</v>
      </c>
      <c r="AM40" s="99" t="s">
        <v>28</v>
      </c>
      <c r="AO40" s="100" t="s">
        <v>26</v>
      </c>
      <c r="AP40" s="99" t="s">
        <v>27</v>
      </c>
      <c r="AQ40" s="99" t="s">
        <v>28</v>
      </c>
      <c r="AS40" s="100" t="s">
        <v>26</v>
      </c>
      <c r="AT40" s="99" t="s">
        <v>27</v>
      </c>
      <c r="AU40" s="99" t="s">
        <v>28</v>
      </c>
      <c r="AW40" s="100" t="s">
        <v>26</v>
      </c>
      <c r="AX40" s="99" t="s">
        <v>27</v>
      </c>
      <c r="AY40" s="99" t="s">
        <v>28</v>
      </c>
      <c r="BA40" s="100" t="s">
        <v>26</v>
      </c>
      <c r="BB40" s="99" t="s">
        <v>27</v>
      </c>
      <c r="BC40" s="99" t="s">
        <v>28</v>
      </c>
    </row>
    <row r="41" spans="1:56" ht="13.5">
      <c r="A41" s="99" t="s">
        <v>862</v>
      </c>
      <c r="B41" s="39" t="s">
        <v>849</v>
      </c>
      <c r="C41" s="55" t="s">
        <v>850</v>
      </c>
      <c r="D41" s="156" t="s">
        <v>857</v>
      </c>
      <c r="E41" s="157" t="s">
        <v>858</v>
      </c>
      <c r="F41" s="148">
        <v>33440</v>
      </c>
      <c r="Y41" s="99">
        <v>1</v>
      </c>
      <c r="Z41" s="99" t="str">
        <f>Z5</f>
        <v>森永</v>
      </c>
      <c r="AA41" s="99" t="str">
        <f>AA5</f>
        <v>晃</v>
      </c>
      <c r="AB41" s="99" t="str">
        <f>AB5</f>
        <v>(宮・高鍋Jr）</v>
      </c>
      <c r="AC41" s="99">
        <v>1</v>
      </c>
      <c r="AD41" s="99" t="str">
        <f>Z6</f>
        <v>成合</v>
      </c>
      <c r="AE41" s="99" t="str">
        <f>AA6</f>
        <v>陶平</v>
      </c>
      <c r="AF41" s="99" t="str">
        <f>AB6</f>
        <v>(宮・延岡ﾛｲﾔﾙTC）</v>
      </c>
      <c r="AG41" s="99">
        <v>1</v>
      </c>
      <c r="AH41" s="99" t="str">
        <f>AH5</f>
        <v>林</v>
      </c>
      <c r="AI41" s="99" t="str">
        <f>AI5</f>
        <v>裕一郎</v>
      </c>
      <c r="AJ41" s="99" t="str">
        <f>AJ5</f>
        <v>(鹿・ﾀﾞﾝﾛｯﾌﾟJr）</v>
      </c>
      <c r="AK41" s="99">
        <v>1</v>
      </c>
      <c r="AL41" s="99" t="str">
        <f>AH6</f>
        <v>西田</v>
      </c>
      <c r="AM41" s="99" t="str">
        <f>AI6</f>
        <v>浩輝</v>
      </c>
      <c r="AN41" s="99" t="str">
        <f>AJ6</f>
        <v>(鹿･STA)</v>
      </c>
      <c r="AO41" s="99">
        <v>1</v>
      </c>
      <c r="AP41" s="99" t="str">
        <f>AP5</f>
        <v>大石</v>
      </c>
      <c r="AQ41" s="99" t="str">
        <f>AQ5</f>
        <v>加奈子</v>
      </c>
      <c r="AR41" s="99" t="str">
        <f>AR5</f>
        <v>(福・筑陽学園中）</v>
      </c>
      <c r="AS41" s="99">
        <v>1</v>
      </c>
      <c r="AT41" s="99" t="str">
        <f>AP6</f>
        <v>吉本</v>
      </c>
      <c r="AU41" s="99" t="str">
        <f>AQ6</f>
        <v>彩夏</v>
      </c>
      <c r="AV41" s="99" t="str">
        <f>AR6</f>
        <v>(福・筑陽学園中）</v>
      </c>
      <c r="AW41" s="99">
        <v>1</v>
      </c>
      <c r="AX41" s="99" t="str">
        <f>AX5</f>
        <v>寺園</v>
      </c>
      <c r="AY41" s="99" t="str">
        <f>AY5</f>
        <v>さくら</v>
      </c>
      <c r="AZ41" s="99" t="str">
        <f>AZ5</f>
        <v>(福・筑紫野LTC）</v>
      </c>
      <c r="BA41" s="99">
        <v>1</v>
      </c>
      <c r="BB41" s="99" t="str">
        <f>AX6</f>
        <v>山田</v>
      </c>
      <c r="BC41" s="99" t="str">
        <f>AY6</f>
        <v>純礼</v>
      </c>
      <c r="BD41" s="99" t="str">
        <f>AZ6</f>
        <v>(福・筑紫野LTC）</v>
      </c>
    </row>
    <row r="42" spans="25:56" ht="13.5">
      <c r="Y42" s="99">
        <v>2</v>
      </c>
      <c r="Z42" s="99" t="str">
        <f>Z7</f>
        <v>能勢</v>
      </c>
      <c r="AA42" s="99" t="str">
        <f>AA7</f>
        <v>優史</v>
      </c>
      <c r="AB42" s="99" t="str">
        <f>AB7</f>
        <v>(鹿･ﾌｼﾞJr)</v>
      </c>
      <c r="AC42" s="99">
        <v>2</v>
      </c>
      <c r="AD42" s="99" t="str">
        <f>Z8</f>
        <v>金田</v>
      </c>
      <c r="AE42" s="99" t="str">
        <f>AA8</f>
        <v>啓助</v>
      </c>
      <c r="AF42" s="99" t="str">
        <f>AB8</f>
        <v>(鹿･松野Jr)</v>
      </c>
      <c r="AG42" s="99">
        <v>2</v>
      </c>
      <c r="AH42" s="99" t="str">
        <f>AH7</f>
        <v>寺田</v>
      </c>
      <c r="AI42" s="99" t="str">
        <f>AI7</f>
        <v>和矢</v>
      </c>
      <c r="AJ42" s="99" t="str">
        <f>AJ7</f>
        <v>(沖･沖縄TTC)</v>
      </c>
      <c r="AK42" s="99">
        <v>2</v>
      </c>
      <c r="AL42" s="99" t="str">
        <f>AH8</f>
        <v>友寄</v>
      </c>
      <c r="AM42" s="99" t="str">
        <f>AI8</f>
        <v>慎之介</v>
      </c>
      <c r="AN42" s="99" t="str">
        <f>AJ8</f>
        <v>(沖･宜野湾市ｽﾎﾟｰﾂ少年団)</v>
      </c>
      <c r="AO42" s="99">
        <v>2</v>
      </c>
      <c r="AP42" s="99" t="str">
        <f>AP7</f>
        <v>村田</v>
      </c>
      <c r="AQ42" s="99" t="str">
        <f>AQ7</f>
        <v>夏実</v>
      </c>
      <c r="AR42" s="99" t="str">
        <f>AR7</f>
        <v>(熊・長嶺TC）</v>
      </c>
      <c r="AS42" s="99">
        <v>2</v>
      </c>
      <c r="AT42" s="99" t="str">
        <f>AP8</f>
        <v>前田</v>
      </c>
      <c r="AU42" s="99" t="str">
        <f>AQ8</f>
        <v>清伎</v>
      </c>
      <c r="AV42" s="99" t="str">
        <f>AR8</f>
        <v>(熊・ﾙﾝｻﾝﾝｽ熊本）</v>
      </c>
      <c r="AW42" s="99">
        <v>2</v>
      </c>
      <c r="AX42" s="99" t="str">
        <f>AX7</f>
        <v>高元</v>
      </c>
      <c r="AY42" s="99" t="str">
        <f>AY7</f>
        <v>菜緒</v>
      </c>
      <c r="AZ42" s="99" t="str">
        <f>AZ7</f>
        <v>(宮・小林中Ｊｒ）</v>
      </c>
      <c r="BA42" s="99">
        <v>2</v>
      </c>
      <c r="BB42" s="99" t="str">
        <f>AX8</f>
        <v>山口</v>
      </c>
      <c r="BC42" s="99" t="str">
        <f>AY8</f>
        <v>遥香</v>
      </c>
      <c r="BD42" s="99" t="str">
        <f>AZ8</f>
        <v>(宮・小林中Ｊｒ）</v>
      </c>
    </row>
    <row r="43" spans="2:56" ht="13.5">
      <c r="B43" s="159" t="s">
        <v>121</v>
      </c>
      <c r="C43" s="159" t="s">
        <v>122</v>
      </c>
      <c r="D43" s="160" t="s">
        <v>123</v>
      </c>
      <c r="E43" s="160" t="s">
        <v>203</v>
      </c>
      <c r="F43" s="161">
        <v>33540</v>
      </c>
      <c r="N43" s="159" t="s">
        <v>421</v>
      </c>
      <c r="O43" s="159" t="s">
        <v>422</v>
      </c>
      <c r="P43" s="160" t="s">
        <v>423</v>
      </c>
      <c r="Q43" s="160" t="s">
        <v>424</v>
      </c>
      <c r="R43" s="164">
        <v>33518</v>
      </c>
      <c r="Y43" s="99">
        <v>3</v>
      </c>
      <c r="Z43" s="99" t="str">
        <f>Z9</f>
        <v>前田</v>
      </c>
      <c r="AA43" s="99" t="str">
        <f>AA9</f>
        <v>浩司</v>
      </c>
      <c r="AB43" s="99" t="str">
        <f>AB9</f>
        <v>(宮･ﾗｲｼﾞﾝｸﾞｻﾝ)</v>
      </c>
      <c r="AC43" s="99">
        <v>3</v>
      </c>
      <c r="AD43" s="99" t="str">
        <f>Z10</f>
        <v>甲斐</v>
      </c>
      <c r="AE43" s="99" t="str">
        <f>AA10</f>
        <v>亮平</v>
      </c>
      <c r="AF43" s="99" t="str">
        <f>AB10</f>
        <v>(宮･ｲﾜｷﾘJr)</v>
      </c>
      <c r="AG43" s="99">
        <v>3</v>
      </c>
      <c r="AH43" s="99" t="str">
        <f>AH9</f>
        <v>高橋</v>
      </c>
      <c r="AI43" s="99" t="str">
        <f>AI9</f>
        <v>一希</v>
      </c>
      <c r="AJ43" s="99" t="str">
        <f>AJ9</f>
        <v>(福・北九州ｳｴｽﾄ）</v>
      </c>
      <c r="AK43" s="99">
        <v>3</v>
      </c>
      <c r="AL43" s="99" t="str">
        <f>AH10</f>
        <v>大庭</v>
      </c>
      <c r="AM43" s="99" t="str">
        <f>AI10</f>
        <v>宗一郎</v>
      </c>
      <c r="AN43" s="99" t="str">
        <f>AJ10</f>
        <v>(福・北九州ｳｴｽﾄ）</v>
      </c>
      <c r="AO43" s="99">
        <v>3</v>
      </c>
      <c r="AP43" s="99" t="str">
        <f>AP9</f>
        <v>後藤</v>
      </c>
      <c r="AQ43" s="99" t="str">
        <f>AQ9</f>
        <v>暖菜</v>
      </c>
      <c r="AR43" s="99" t="str">
        <f>AR9</f>
        <v>(長・ﾄﾚﾃﾞｨｱ）</v>
      </c>
      <c r="AS43" s="99">
        <v>3</v>
      </c>
      <c r="AT43" s="99" t="str">
        <f>AP10</f>
        <v>山口</v>
      </c>
      <c r="AU43" s="99" t="str">
        <f>AQ10</f>
        <v>里緒</v>
      </c>
      <c r="AV43" s="99" t="str">
        <f>AR10</f>
        <v>(長・ﾄﾚﾃﾞｨｱ）</v>
      </c>
      <c r="AW43" s="99">
        <v>3</v>
      </c>
      <c r="AX43" s="99" t="str">
        <f>AX9</f>
        <v>溝川</v>
      </c>
      <c r="AY43" s="99" t="str">
        <f>AY9</f>
        <v>純那</v>
      </c>
      <c r="AZ43" s="99" t="str">
        <f>AZ9</f>
        <v>（長・ｽｶﾞＴＳ)</v>
      </c>
      <c r="BA43" s="99">
        <v>3</v>
      </c>
      <c r="BB43" s="99" t="str">
        <f>AX10</f>
        <v>青山</v>
      </c>
      <c r="BC43" s="99" t="str">
        <f>AY10</f>
        <v>里奈</v>
      </c>
      <c r="BD43" s="99" t="str">
        <f>AZ10</f>
        <v>（長・ｽｶﾞＴＳ)</v>
      </c>
    </row>
    <row r="44" spans="2:56" ht="13.5">
      <c r="B44" s="159" t="s">
        <v>174</v>
      </c>
      <c r="C44" s="159" t="s">
        <v>175</v>
      </c>
      <c r="D44" s="160" t="s">
        <v>176</v>
      </c>
      <c r="E44" s="160" t="s">
        <v>224</v>
      </c>
      <c r="F44" s="161">
        <v>33819</v>
      </c>
      <c r="Y44" s="99">
        <v>4</v>
      </c>
      <c r="Z44" s="99" t="str">
        <f>Z11</f>
        <v>向井</v>
      </c>
      <c r="AA44" s="99" t="str">
        <f>AA11</f>
        <v>涼介</v>
      </c>
      <c r="AB44" s="99" t="str">
        <f>AB11</f>
        <v>(大・LOB TA）</v>
      </c>
      <c r="AC44" s="99">
        <v>4</v>
      </c>
      <c r="AD44" s="99" t="str">
        <f>Z12</f>
        <v>佐伯</v>
      </c>
      <c r="AE44" s="99" t="str">
        <f>AA12</f>
        <v>卓郎</v>
      </c>
      <c r="AF44" s="99" t="str">
        <f>AB12</f>
        <v>(大・LOB.TA）</v>
      </c>
      <c r="AG44" s="99">
        <v>4</v>
      </c>
      <c r="AH44" s="99" t="str">
        <f>AH11</f>
        <v>佐伯</v>
      </c>
      <c r="AI44" s="99" t="str">
        <f>AI11</f>
        <v>直政</v>
      </c>
      <c r="AJ44" s="99" t="str">
        <f>AJ11</f>
        <v>(大･LOB．TA)</v>
      </c>
      <c r="AK44" s="99">
        <v>4</v>
      </c>
      <c r="AL44" s="99" t="str">
        <f>AH12</f>
        <v>永富</v>
      </c>
      <c r="AM44" s="99" t="str">
        <f>AI12</f>
        <v>康太郎</v>
      </c>
      <c r="AN44" s="99" t="str">
        <f>AJ12</f>
        <v>(大・LOB.TA）</v>
      </c>
      <c r="AO44" s="99">
        <v>4</v>
      </c>
      <c r="AP44" s="99" t="str">
        <f>AP11</f>
        <v>伊波</v>
      </c>
      <c r="AQ44" s="99" t="str">
        <f>AQ11</f>
        <v>佳苗</v>
      </c>
      <c r="AR44" s="99" t="str">
        <f>AR11</f>
        <v>(沖・沖縄TE）</v>
      </c>
      <c r="AS44" s="99">
        <v>4</v>
      </c>
      <c r="AT44" s="99" t="str">
        <f>AP12</f>
        <v>知念</v>
      </c>
      <c r="AU44" s="99" t="str">
        <f>AQ12</f>
        <v>美南子</v>
      </c>
      <c r="AV44" s="99" t="str">
        <f>AR12</f>
        <v>(沖・具志川市テニス協会）</v>
      </c>
      <c r="AW44" s="99">
        <v>4</v>
      </c>
      <c r="AX44" s="99" t="str">
        <f>AX11</f>
        <v>高木</v>
      </c>
      <c r="AY44" s="99" t="str">
        <f>AY11</f>
        <v>朝香</v>
      </c>
      <c r="AZ44" s="99" t="str">
        <f>AZ11</f>
        <v>(熊・RKKﾙｰﾃﾞﾝｽTC)</v>
      </c>
      <c r="BA44" s="99">
        <v>4</v>
      </c>
      <c r="BB44" s="99" t="str">
        <f>AX12</f>
        <v>田崎</v>
      </c>
      <c r="BC44" s="99" t="str">
        <f>AY12</f>
        <v>莉那</v>
      </c>
      <c r="BD44" s="99" t="str">
        <f>AZ12</f>
        <v>(熊・八代LTC)</v>
      </c>
    </row>
    <row r="45" spans="25:56" ht="13.5">
      <c r="Y45" s="99">
        <v>5</v>
      </c>
      <c r="Z45" s="99" t="str">
        <f>Z13</f>
        <v>金城</v>
      </c>
      <c r="AA45" s="99" t="str">
        <f>AA13</f>
        <v>充</v>
      </c>
      <c r="AB45" s="99" t="str">
        <f>AB13</f>
        <v>(沖･仲井真中)</v>
      </c>
      <c r="AC45" s="99">
        <v>5</v>
      </c>
      <c r="AD45" s="99" t="str">
        <f>Z14</f>
        <v>島尻</v>
      </c>
      <c r="AE45" s="99" t="str">
        <f>AA14</f>
        <v>哲至</v>
      </c>
      <c r="AF45" s="99" t="str">
        <f>AB14</f>
        <v>(沖・美東中）</v>
      </c>
      <c r="AG45" s="99">
        <v>5</v>
      </c>
      <c r="AH45" s="99" t="str">
        <f>AH13</f>
        <v>田村</v>
      </c>
      <c r="AI45" s="99" t="str">
        <f>AI13</f>
        <v>知大</v>
      </c>
      <c r="AJ45" s="99" t="str">
        <f>AJ13</f>
        <v>(沖･小禄ﾃﾆｽｽﾎﾟｰﾂ少年団)</v>
      </c>
      <c r="AK45" s="99">
        <v>5</v>
      </c>
      <c r="AL45" s="99" t="str">
        <f>AH14</f>
        <v>當真</v>
      </c>
      <c r="AM45" s="99" t="str">
        <f>AI14</f>
        <v>恭平</v>
      </c>
      <c r="AN45" s="99" t="str">
        <f>AJ14</f>
        <v>(沖･ﾃﾆｽｶﾚｯｼﾞμ)</v>
      </c>
      <c r="AO45" s="99">
        <v>5</v>
      </c>
      <c r="AP45" s="99" t="str">
        <f>AP13</f>
        <v>下田</v>
      </c>
      <c r="AQ45" s="99" t="str">
        <f>AQ13</f>
        <v>悠里</v>
      </c>
      <c r="AR45" s="99" t="str">
        <f>AR13</f>
        <v>(大・OTC)</v>
      </c>
      <c r="AS45" s="99">
        <v>5</v>
      </c>
      <c r="AT45" s="99" t="str">
        <f>AP14</f>
        <v>麻生</v>
      </c>
      <c r="AU45" s="99" t="str">
        <f>AQ14</f>
        <v>晃世</v>
      </c>
      <c r="AV45" s="99" t="str">
        <f>AR14</f>
        <v>(大・BJ）</v>
      </c>
      <c r="AW45" s="99">
        <v>5</v>
      </c>
      <c r="AX45" s="99" t="str">
        <f>AX13</f>
        <v>緒方</v>
      </c>
      <c r="AY45" s="99" t="str">
        <f>AY13</f>
        <v>葉台子</v>
      </c>
      <c r="AZ45" s="99" t="str">
        <f>AZ13</f>
        <v>(佐・ｳｨﾝﾌﾞﾙﾄﾞﾝ九州）</v>
      </c>
      <c r="BA45" s="99">
        <v>5</v>
      </c>
      <c r="BB45" s="99" t="str">
        <f>AX14</f>
        <v>大森</v>
      </c>
      <c r="BC45" s="99" t="str">
        <f>AY14</f>
        <v>詩織</v>
      </c>
      <c r="BD45" s="99" t="str">
        <f>AZ14</f>
        <v>(佐・ｳｨﾝﾌﾞﾙﾄﾞﾝ九州）</v>
      </c>
    </row>
    <row r="46" spans="25:56" ht="13.5">
      <c r="Y46" s="99">
        <v>6</v>
      </c>
      <c r="Z46" s="99" t="str">
        <f>Z15</f>
        <v>井坂</v>
      </c>
      <c r="AA46" s="99" t="str">
        <f>AA15</f>
        <v>拓海</v>
      </c>
      <c r="AB46" s="99" t="str">
        <f>AB15</f>
        <v>(長・SNTC）</v>
      </c>
      <c r="AC46" s="99">
        <v>6</v>
      </c>
      <c r="AD46" s="99" t="str">
        <f>Z16</f>
        <v>大串</v>
      </c>
      <c r="AE46" s="99" t="str">
        <f>AA16</f>
        <v>光太郎</v>
      </c>
      <c r="AF46" s="99" t="str">
        <f>AB16</f>
        <v>(長・SNTC）</v>
      </c>
      <c r="AG46" s="99">
        <v>6</v>
      </c>
      <c r="AH46" s="99" t="str">
        <f>AH15</f>
        <v>田﨑</v>
      </c>
      <c r="AI46" s="99" t="str">
        <f>AI15</f>
        <v>竣亮</v>
      </c>
      <c r="AJ46" s="99" t="str">
        <f>AJ15</f>
        <v>(大・ﾍﾞﾙﾃｯｸｽ）</v>
      </c>
      <c r="AK46" s="99">
        <v>6</v>
      </c>
      <c r="AL46" s="99" t="str">
        <f>AH16</f>
        <v>内田</v>
      </c>
      <c r="AM46" s="99" t="str">
        <f>AI16</f>
        <v>浩史</v>
      </c>
      <c r="AN46" s="99" t="str">
        <f>AJ16</f>
        <v>(大・BJ）</v>
      </c>
      <c r="AO46" s="99">
        <v>6</v>
      </c>
      <c r="AP46" s="99" t="str">
        <f>AP15</f>
        <v>村上</v>
      </c>
      <c r="AQ46" s="99" t="str">
        <f>AQ15</f>
        <v>加奈</v>
      </c>
      <c r="AR46" s="99" t="str">
        <f>AR15</f>
        <v>(佐・致遠中学校)</v>
      </c>
      <c r="AS46" s="99">
        <v>6</v>
      </c>
      <c r="AT46" s="99" t="str">
        <f>AP16</f>
        <v>成富</v>
      </c>
      <c r="AU46" s="99" t="str">
        <f>AQ16</f>
        <v>紫織</v>
      </c>
      <c r="AV46" s="99" t="str">
        <f>AR16</f>
        <v>(佐・致遠中学校)</v>
      </c>
      <c r="AW46" s="99">
        <v>6</v>
      </c>
      <c r="AX46" s="99" t="str">
        <f>AX15</f>
        <v>内原</v>
      </c>
      <c r="AY46" s="99" t="str">
        <f>AY15</f>
        <v>美幸</v>
      </c>
      <c r="AZ46" s="99" t="str">
        <f>AZ15</f>
        <v>(沖・ﾘﾄﾙﾘﾊﾞｰ風)</v>
      </c>
      <c r="BA46" s="99">
        <v>6</v>
      </c>
      <c r="BB46" s="99" t="str">
        <f>AX16</f>
        <v>佐久田</v>
      </c>
      <c r="BC46" s="99" t="str">
        <f>AY16</f>
        <v>樹</v>
      </c>
      <c r="BD46" s="99" t="str">
        <f>AZ16</f>
        <v>(沖・ﾋｰﾛｰTS）</v>
      </c>
    </row>
    <row r="47" spans="25:56" ht="13.5">
      <c r="Y47" s="99">
        <v>7</v>
      </c>
      <c r="Z47" s="99" t="str">
        <f>Z17</f>
        <v>大塚</v>
      </c>
      <c r="AA47" s="99" t="str">
        <f>AA17</f>
        <v>拳之助</v>
      </c>
      <c r="AB47" s="99" t="str">
        <f>AB17</f>
        <v>(熊･長嶺TC)</v>
      </c>
      <c r="AC47" s="99">
        <v>7</v>
      </c>
      <c r="AD47" s="99" t="str">
        <f>Z18</f>
        <v>石野</v>
      </c>
      <c r="AE47" s="99" t="str">
        <f>AA18</f>
        <v>祐希</v>
      </c>
      <c r="AF47" s="99" t="str">
        <f>AB18</f>
        <v>(熊・RKKﾙｰﾃﾞﾝｽTC)</v>
      </c>
      <c r="AG47" s="99">
        <v>7</v>
      </c>
      <c r="AH47" s="99" t="str">
        <f>AH17</f>
        <v>志風 </v>
      </c>
      <c r="AI47" s="99" t="str">
        <f>AI17</f>
        <v>友規</v>
      </c>
      <c r="AJ47" s="99" t="str">
        <f>AJ17</f>
        <v>(鹿･ｴﾙｸﾞ)</v>
      </c>
      <c r="AK47" s="99">
        <v>7</v>
      </c>
      <c r="AL47" s="99" t="str">
        <f>AH18</f>
        <v>芝原</v>
      </c>
      <c r="AM47" s="99" t="str">
        <f>AI18</f>
        <v>勝太</v>
      </c>
      <c r="AN47" s="99" t="str">
        <f>AJ18</f>
        <v>(鹿･鹿屋Jr)</v>
      </c>
      <c r="AO47" s="99">
        <v>7</v>
      </c>
      <c r="AP47" s="99" t="str">
        <f>AP17</f>
        <v>山口</v>
      </c>
      <c r="AQ47" s="99" t="str">
        <f>AQ17</f>
        <v>夏穂</v>
      </c>
      <c r="AR47" s="99" t="str">
        <f>AR17</f>
        <v>(宮・小林中Ｊｒ）</v>
      </c>
      <c r="AS47" s="99">
        <v>7</v>
      </c>
      <c r="AT47" s="99" t="str">
        <f>AP18</f>
        <v>中嶋</v>
      </c>
      <c r="AU47" s="99" t="str">
        <f>AQ18</f>
        <v>優</v>
      </c>
      <c r="AV47" s="99" t="str">
        <f>AR18</f>
        <v>(宮・小林中Ｊｒ）</v>
      </c>
      <c r="AW47" s="99">
        <v>7</v>
      </c>
      <c r="AX47" s="99" t="str">
        <f>AX17</f>
        <v>鈴木</v>
      </c>
      <c r="AY47" s="99" t="str">
        <f>AY17</f>
        <v>さくら</v>
      </c>
      <c r="AZ47" s="99" t="str">
        <f>AZ17</f>
        <v>(長・ﾄﾚﾃﾞｨｱTC)</v>
      </c>
      <c r="BA47" s="99">
        <v>7</v>
      </c>
      <c r="BB47" s="99" t="str">
        <f>AX18</f>
        <v>柴山</v>
      </c>
      <c r="BC47" s="99" t="str">
        <f>AY18</f>
        <v>旺子</v>
      </c>
      <c r="BD47" s="99" t="str">
        <f>AZ18</f>
        <v>(長・ﾄﾚﾃﾞｨｱTC)</v>
      </c>
    </row>
    <row r="48" spans="25:56" ht="13.5">
      <c r="Y48" s="99">
        <v>8</v>
      </c>
      <c r="Z48" s="99" t="str">
        <f>Z19</f>
        <v>中島</v>
      </c>
      <c r="AA48" s="99" t="str">
        <f>AA19</f>
        <v>啓</v>
      </c>
      <c r="AB48" s="99" t="str">
        <f>AB19</f>
        <v>(佐・佐賀GTC）</v>
      </c>
      <c r="AC48" s="99">
        <v>8</v>
      </c>
      <c r="AD48" s="99" t="str">
        <f>Z20</f>
        <v>荒谷</v>
      </c>
      <c r="AE48" s="99" t="str">
        <f>AA20</f>
        <v>和宏</v>
      </c>
      <c r="AF48" s="99" t="str">
        <f>AB20</f>
        <v>(佐・佐賀GTC）</v>
      </c>
      <c r="AG48" s="99">
        <v>8</v>
      </c>
      <c r="AH48" s="99" t="str">
        <f>AH19</f>
        <v>井上</v>
      </c>
      <c r="AI48" s="99" t="str">
        <f>AI19</f>
        <v>敬博</v>
      </c>
      <c r="AJ48" s="99" t="str">
        <f>AJ19</f>
        <v>(宮･ﾗｲｼﾞﾝｻﾝ)</v>
      </c>
      <c r="AK48" s="99">
        <v>8</v>
      </c>
      <c r="AL48" s="99" t="str">
        <f>AH20</f>
        <v>石井</v>
      </c>
      <c r="AM48" s="99" t="str">
        <f>AI20</f>
        <v>智久</v>
      </c>
      <c r="AN48" s="99" t="str">
        <f>AJ20</f>
        <v>(宮・ｼｰｶﾞｲｱ）</v>
      </c>
      <c r="AO48" s="99">
        <v>8</v>
      </c>
      <c r="AP48" s="99" t="str">
        <f>AP19</f>
        <v>長谷川</v>
      </c>
      <c r="AQ48" s="99" t="str">
        <f>AQ19</f>
        <v>茉美</v>
      </c>
      <c r="AR48" s="99" t="str">
        <f>AR19</f>
        <v>(熊・長嶺TC)</v>
      </c>
      <c r="AS48" s="99">
        <v>8</v>
      </c>
      <c r="AT48" s="99" t="str">
        <f>AP20</f>
        <v>中村</v>
      </c>
      <c r="AU48" s="99" t="str">
        <f>AQ20</f>
        <v>真由美</v>
      </c>
      <c r="AV48" s="99" t="str">
        <f>AR20</f>
        <v>(熊・長嶺TC）</v>
      </c>
      <c r="AW48" s="99">
        <v>8</v>
      </c>
      <c r="AX48" s="99" t="str">
        <f>AX19</f>
        <v>甲斐</v>
      </c>
      <c r="AY48" s="99" t="str">
        <f>AY19</f>
        <v>優季</v>
      </c>
      <c r="AZ48" s="99" t="str">
        <f>AZ19</f>
        <v>(宮・ﾗｲｼﾞﾝｸﾞｻﾝ）</v>
      </c>
      <c r="BA48" s="99">
        <v>8</v>
      </c>
      <c r="BB48" s="99" t="str">
        <f>AX20</f>
        <v>渡部</v>
      </c>
      <c r="BC48" s="99" t="str">
        <f>AY20</f>
        <v>李香</v>
      </c>
      <c r="BD48" s="99" t="str">
        <f>AZ20</f>
        <v>(宮・小林中Ｊｒ）</v>
      </c>
    </row>
    <row r="49" spans="25:56" ht="13.5">
      <c r="Y49" s="99">
        <v>9</v>
      </c>
      <c r="Z49" s="99" t="str">
        <f>Z21</f>
        <v>多治見</v>
      </c>
      <c r="AA49" s="99" t="str">
        <f>AA21</f>
        <v>幸亮</v>
      </c>
      <c r="AB49" s="99" t="str">
        <f>AB21</f>
        <v>(熊・長嶺TC)</v>
      </c>
      <c r="AC49" s="99">
        <v>9</v>
      </c>
      <c r="AD49" s="99" t="str">
        <f>Z22</f>
        <v>小石</v>
      </c>
      <c r="AE49" s="99" t="str">
        <f>AA22</f>
        <v>圭佑</v>
      </c>
      <c r="AF49" s="99" t="str">
        <f>AB22</f>
        <v>(熊・RKKﾙｰﾃﾞﾝｽTC)</v>
      </c>
      <c r="AG49" s="99">
        <v>9</v>
      </c>
      <c r="AH49" s="99" t="str">
        <f>AH21</f>
        <v>小田原</v>
      </c>
      <c r="AI49" s="99" t="str">
        <f>AI21</f>
        <v>敦志</v>
      </c>
      <c r="AJ49" s="99" t="str">
        <f>AJ21</f>
        <v>(福・門司LTC）</v>
      </c>
      <c r="AK49" s="99">
        <v>9</v>
      </c>
      <c r="AL49" s="99" t="str">
        <f>AH22</f>
        <v>南里</v>
      </c>
      <c r="AM49" s="99" t="str">
        <f>AI22</f>
        <v>直</v>
      </c>
      <c r="AN49" s="99" t="str">
        <f>AJ22</f>
        <v>(福・ﾌﾞﾗｲﾄﾃﾆｽｾﾝﾀｰ）</v>
      </c>
      <c r="AO49" s="99">
        <v>9</v>
      </c>
      <c r="AP49" s="99" t="str">
        <f>AP21</f>
        <v>竹山</v>
      </c>
      <c r="AQ49" s="99" t="str">
        <f>AQ21</f>
        <v>葵</v>
      </c>
      <c r="AR49" s="99" t="str">
        <f>AR21</f>
        <v>(宮・高崎中）</v>
      </c>
      <c r="AS49" s="99">
        <v>9</v>
      </c>
      <c r="AT49" s="99" t="str">
        <f>AP22</f>
        <v>宮野</v>
      </c>
      <c r="AU49" s="99" t="str">
        <f>AQ22</f>
        <v>瑞己</v>
      </c>
      <c r="AV49" s="99" t="str">
        <f>AR22</f>
        <v>(宮・ｼｰｶﾞｲｱＴＣ）</v>
      </c>
      <c r="AW49" s="99">
        <v>9</v>
      </c>
      <c r="AX49" s="99" t="str">
        <f>AX21</f>
        <v>井上</v>
      </c>
      <c r="AY49" s="99" t="str">
        <f>AY21</f>
        <v>愛</v>
      </c>
      <c r="AZ49" s="99" t="str">
        <f>AZ21</f>
        <v>(長・大村Jr）</v>
      </c>
      <c r="BA49" s="99">
        <v>9</v>
      </c>
      <c r="BB49" s="99" t="str">
        <f>AX22</f>
        <v>山口</v>
      </c>
      <c r="BC49" s="99" t="str">
        <f>AY22</f>
        <v>響子</v>
      </c>
      <c r="BD49" s="99" t="str">
        <f>AZ22</f>
        <v>(長・大村Jr）</v>
      </c>
    </row>
    <row r="50" spans="25:56" ht="13.5">
      <c r="Y50" s="99">
        <v>10</v>
      </c>
      <c r="Z50" s="99" t="str">
        <f>Z23</f>
        <v>鎌田</v>
      </c>
      <c r="AA50" s="99" t="str">
        <f>AA23</f>
        <v>真吾</v>
      </c>
      <c r="AB50" s="99" t="str">
        <f>AB23</f>
        <v>(大・ＢＪ）</v>
      </c>
      <c r="AC50" s="99">
        <v>10</v>
      </c>
      <c r="AD50" s="99" t="str">
        <f>Z24</f>
        <v>佐藤</v>
      </c>
      <c r="AE50" s="99" t="str">
        <f>AA24</f>
        <v>駿介</v>
      </c>
      <c r="AF50" s="99" t="str">
        <f>AB24</f>
        <v>(大・ＢＪ）</v>
      </c>
      <c r="AG50" s="99">
        <v>10</v>
      </c>
      <c r="AH50" s="99" t="str">
        <f>AH23</f>
        <v>黒岩</v>
      </c>
      <c r="AI50" s="99" t="str">
        <f>AI23</f>
        <v>弘行</v>
      </c>
      <c r="AJ50" s="99" t="str">
        <f>AJ23</f>
        <v>(佐・佐賀GTC)</v>
      </c>
      <c r="AK50" s="99">
        <v>10</v>
      </c>
      <c r="AL50" s="99" t="str">
        <f>AH24</f>
        <v>諸隈</v>
      </c>
      <c r="AM50" s="99" t="str">
        <f>AI24</f>
        <v>裕亮</v>
      </c>
      <c r="AN50" s="99" t="str">
        <f>AJ24</f>
        <v>(佐・ｳｲﾝﾌﾞﾙﾄﾞﾝTC)</v>
      </c>
      <c r="AO50" s="99">
        <v>10</v>
      </c>
      <c r="AP50" s="99" t="str">
        <f>AP23</f>
        <v>牧</v>
      </c>
      <c r="AQ50" s="99" t="str">
        <f>AQ23</f>
        <v>仁美</v>
      </c>
      <c r="AR50" s="99" t="str">
        <f>AR23</f>
        <v>(大・大分Jr）</v>
      </c>
      <c r="AS50" s="99">
        <v>10</v>
      </c>
      <c r="AT50" s="99" t="str">
        <f>AP24</f>
        <v>大津留</v>
      </c>
      <c r="AU50" s="99" t="str">
        <f>AQ24</f>
        <v>果歩</v>
      </c>
      <c r="AV50" s="99" t="str">
        <f>AR24</f>
        <v>(大・大分Jr）</v>
      </c>
      <c r="AW50" s="99">
        <v>10</v>
      </c>
      <c r="AX50" s="99" t="str">
        <f>AX23</f>
        <v>内田</v>
      </c>
      <c r="AY50" s="99" t="str">
        <f>AY23</f>
        <v>晴子</v>
      </c>
      <c r="AZ50" s="99" t="str">
        <f>AZ23</f>
        <v>(熊・長嶺TC）</v>
      </c>
      <c r="BA50" s="99">
        <v>10</v>
      </c>
      <c r="BB50" s="99" t="str">
        <f>AX24</f>
        <v>小石</v>
      </c>
      <c r="BC50" s="99" t="str">
        <f>AY24</f>
        <v>妃呂子</v>
      </c>
      <c r="BD50" s="99" t="str">
        <f>AZ24</f>
        <v>(熊・RKKﾙｰﾃﾞﾝｽTC)</v>
      </c>
    </row>
    <row r="51" spans="25:56" ht="13.5">
      <c r="Y51" s="99">
        <v>11</v>
      </c>
      <c r="Z51" s="99" t="str">
        <f>Z25</f>
        <v>高山</v>
      </c>
      <c r="AA51" s="99" t="str">
        <f>AA25</f>
        <v>和也</v>
      </c>
      <c r="AB51" s="99" t="str">
        <f>AB25</f>
        <v>(福･春日西TC)</v>
      </c>
      <c r="AC51" s="99">
        <v>11</v>
      </c>
      <c r="AD51" s="99" t="str">
        <f>Z26</f>
        <v>的場</v>
      </c>
      <c r="AE51" s="99" t="str">
        <f>AA26</f>
        <v>翔平</v>
      </c>
      <c r="AF51" s="99" t="str">
        <f>AB26</f>
        <v>(福・ﾌｧｲﾝﾋﾙｽﾞJr）</v>
      </c>
      <c r="AG51" s="99">
        <v>11</v>
      </c>
      <c r="AH51" s="99" t="str">
        <f>AH25</f>
        <v>高橋</v>
      </c>
      <c r="AI51" s="99" t="str">
        <f>AI25</f>
        <v>翼</v>
      </c>
      <c r="AJ51" s="99" t="str">
        <f>AJ25</f>
        <v>(宮･ｲﾜｷﾘJr)</v>
      </c>
      <c r="AK51" s="99">
        <v>11</v>
      </c>
      <c r="AL51" s="99" t="str">
        <f>AH26</f>
        <v>重山</v>
      </c>
      <c r="AM51" s="99" t="str">
        <f>AI26</f>
        <v>裕紀</v>
      </c>
      <c r="AN51" s="99" t="str">
        <f>AJ26</f>
        <v>(宮･ｲﾜｷﾘJr)</v>
      </c>
      <c r="AO51" s="99">
        <v>11</v>
      </c>
      <c r="AP51" s="99" t="str">
        <f>AP25</f>
        <v>安藤</v>
      </c>
      <c r="AQ51" s="99" t="str">
        <f>AQ25</f>
        <v>瑠璃</v>
      </c>
      <c r="AR51" s="99" t="str">
        <f>AR25</f>
        <v>(鹿・白銀坂Jr）</v>
      </c>
      <c r="AS51" s="99">
        <v>11</v>
      </c>
      <c r="AT51" s="99" t="str">
        <f>AP26</f>
        <v>福留</v>
      </c>
      <c r="AU51" s="99" t="str">
        <f>AQ26</f>
        <v>莉子</v>
      </c>
      <c r="AV51" s="99" t="str">
        <f>AR26</f>
        <v>(鹿・白銀坂Jr）</v>
      </c>
      <c r="AW51" s="99">
        <v>11</v>
      </c>
      <c r="AX51" s="99" t="str">
        <f>AX25</f>
        <v>首藤</v>
      </c>
      <c r="AY51" s="99" t="str">
        <f>AY25</f>
        <v>美珠妃</v>
      </c>
      <c r="AZ51" s="99" t="str">
        <f>AZ25</f>
        <v>(大・ＯＴＣ）</v>
      </c>
      <c r="BA51" s="99">
        <v>11</v>
      </c>
      <c r="BB51" s="99" t="str">
        <f>AX26</f>
        <v>麻生</v>
      </c>
      <c r="BC51" s="99" t="str">
        <f>AY26</f>
        <v>詩織</v>
      </c>
      <c r="BD51" s="99" t="str">
        <f>AZ26</f>
        <v>(大・BJ）</v>
      </c>
    </row>
    <row r="52" spans="25:56" ht="13.5">
      <c r="Y52" s="99">
        <v>12</v>
      </c>
      <c r="Z52" s="99" t="str">
        <f>Z27</f>
        <v>鶴川</v>
      </c>
      <c r="AA52" s="99" t="str">
        <f>AA27</f>
        <v>晃二郎</v>
      </c>
      <c r="AB52" s="99" t="str">
        <f>AB27</f>
        <v>(長・ｽｶﾞTS）</v>
      </c>
      <c r="AC52" s="99">
        <v>12</v>
      </c>
      <c r="AD52" s="99" t="str">
        <f>Z28</f>
        <v>太田</v>
      </c>
      <c r="AE52" s="99" t="str">
        <f>AA28</f>
        <v>雄介</v>
      </c>
      <c r="AF52" s="99" t="str">
        <f>AB28</f>
        <v>(長・ｽｶﾞTS）</v>
      </c>
      <c r="AG52" s="99">
        <v>12</v>
      </c>
      <c r="AH52" s="99" t="str">
        <f>AH27</f>
        <v>成松</v>
      </c>
      <c r="AI52" s="99" t="str">
        <f>AI27</f>
        <v>智希</v>
      </c>
      <c r="AJ52" s="99" t="str">
        <f>AJ27</f>
        <v>(熊・RKKﾙｰﾃﾞﾝｽTC)</v>
      </c>
      <c r="AK52" s="99">
        <v>12</v>
      </c>
      <c r="AL52" s="99" t="str">
        <f>AH28</f>
        <v>大塚</v>
      </c>
      <c r="AM52" s="99" t="str">
        <f>AI28</f>
        <v>陽平</v>
      </c>
      <c r="AN52" s="99" t="str">
        <f>AJ28</f>
        <v>(熊･長嶺TC)</v>
      </c>
      <c r="AO52" s="99">
        <v>12</v>
      </c>
      <c r="AP52" s="99" t="str">
        <f>AP27</f>
        <v>織田</v>
      </c>
      <c r="AQ52" s="99" t="str">
        <f>AQ27</f>
        <v>シオリ</v>
      </c>
      <c r="AR52" s="99" t="str">
        <f>AR27</f>
        <v>(佐・TSK)</v>
      </c>
      <c r="AS52" s="99">
        <v>12</v>
      </c>
      <c r="AT52" s="99" t="str">
        <f>AP28</f>
        <v>岩本</v>
      </c>
      <c r="AU52" s="99" t="str">
        <f>AQ28</f>
        <v>紗季</v>
      </c>
      <c r="AV52" s="99" t="str">
        <f>AR28</f>
        <v>(佐・ﾌｧｲﾝﾋﾙｽﾞ)</v>
      </c>
      <c r="AW52" s="99">
        <v>12</v>
      </c>
      <c r="AX52" s="99" t="str">
        <f>AX27</f>
        <v>松元</v>
      </c>
      <c r="AY52" s="99" t="str">
        <f>AY27</f>
        <v>彩良</v>
      </c>
      <c r="AZ52" s="99" t="str">
        <f>AZ27</f>
        <v>(鹿・TSS Jr）</v>
      </c>
      <c r="BA52" s="99">
        <v>12</v>
      </c>
      <c r="BB52" s="99" t="str">
        <f>AX28</f>
        <v>鮫島</v>
      </c>
      <c r="BC52" s="99" t="str">
        <f>AY28</f>
        <v>千里</v>
      </c>
      <c r="BD52" s="99" t="str">
        <f>AZ28</f>
        <v>(鹿・フジJr）</v>
      </c>
    </row>
    <row r="53" spans="25:56" ht="13.5">
      <c r="Y53" s="99">
        <v>13</v>
      </c>
      <c r="Z53" s="99" t="str">
        <f>Z29</f>
        <v>米倉</v>
      </c>
      <c r="AA53" s="99" t="str">
        <f>AA29</f>
        <v>悠平</v>
      </c>
      <c r="AB53" s="99" t="str">
        <f>AB29</f>
        <v>(鹿･緑丘中学校)</v>
      </c>
      <c r="AC53" s="99">
        <v>13</v>
      </c>
      <c r="AD53" s="99" t="str">
        <f>Z30</f>
        <v>内田</v>
      </c>
      <c r="AE53" s="99" t="str">
        <f>AA30</f>
        <v>悠貴</v>
      </c>
      <c r="AF53" s="99" t="str">
        <f>AB30</f>
        <v>(鹿･緑丘中学校)</v>
      </c>
      <c r="AG53" s="99">
        <v>13</v>
      </c>
      <c r="AH53" s="99" t="str">
        <f>AH29</f>
        <v>池田</v>
      </c>
      <c r="AI53" s="99" t="str">
        <f>AI29</f>
        <v>智博</v>
      </c>
      <c r="AJ53" s="99" t="str">
        <f>AJ29</f>
        <v>(佐・太閤TC）</v>
      </c>
      <c r="AK53" s="99">
        <v>13</v>
      </c>
      <c r="AL53" s="99" t="str">
        <f>AH30</f>
        <v>徳田</v>
      </c>
      <c r="AM53" s="99" t="str">
        <f>AI30</f>
        <v>倫太郎</v>
      </c>
      <c r="AN53" s="99" t="str">
        <f>AJ30</f>
        <v>(佐・佐賀GTC）</v>
      </c>
      <c r="AO53" s="99">
        <v>13</v>
      </c>
      <c r="AP53" s="99" t="str">
        <f>AP29</f>
        <v>吉田</v>
      </c>
      <c r="AQ53" s="99" t="str">
        <f>AQ29</f>
        <v>絵梨奈</v>
      </c>
      <c r="AR53" s="99" t="str">
        <f>AR29</f>
        <v>(長・ｽｶﾞTS）</v>
      </c>
      <c r="AS53" s="99">
        <v>13</v>
      </c>
      <c r="AT53" s="99" t="str">
        <f>AP30</f>
        <v>太田</v>
      </c>
      <c r="AU53" s="99" t="str">
        <f>AQ30</f>
        <v>裕子</v>
      </c>
      <c r="AV53" s="99" t="str">
        <f>AR30</f>
        <v>(長・ｽｶﾞTS）</v>
      </c>
      <c r="AW53" s="99">
        <v>13</v>
      </c>
      <c r="AX53" s="99" t="str">
        <f>AX29</f>
        <v>玉城</v>
      </c>
      <c r="AY53" s="99" t="str">
        <f>AY29</f>
        <v>さくら</v>
      </c>
      <c r="AZ53" s="99" t="str">
        <f>AZ29</f>
        <v>(沖・沖縄ＴＴＣ）</v>
      </c>
      <c r="BA53" s="99">
        <v>13</v>
      </c>
      <c r="BB53" s="99" t="str">
        <f>AX30</f>
        <v>下地</v>
      </c>
      <c r="BC53" s="99" t="str">
        <f>AY30</f>
        <v>麻奈</v>
      </c>
      <c r="BD53" s="99" t="str">
        <f>AZ30</f>
        <v>(沖・沖縄ＴＴＣ）</v>
      </c>
    </row>
    <row r="54" spans="25:56" ht="13.5">
      <c r="Y54" s="99">
        <v>14</v>
      </c>
      <c r="Z54" s="99" t="str">
        <f>Z31</f>
        <v>山田</v>
      </c>
      <c r="AA54" s="99" t="str">
        <f>AA31</f>
        <v>亮太</v>
      </c>
      <c r="AB54" s="99" t="str">
        <f>AB31</f>
        <v>(長･ﾄﾚﾃﾞｨｱ)</v>
      </c>
      <c r="AC54" s="99">
        <v>14</v>
      </c>
      <c r="AD54" s="99" t="str">
        <f>Z32</f>
        <v>鈴木</v>
      </c>
      <c r="AE54" s="99" t="str">
        <f>AA32</f>
        <v>清純</v>
      </c>
      <c r="AF54" s="99" t="str">
        <f>AB32</f>
        <v>(長･ﾄﾚﾃﾞｨｱ)</v>
      </c>
      <c r="AG54" s="99">
        <v>14</v>
      </c>
      <c r="AH54" s="99" t="str">
        <f>AH31</f>
        <v>田島</v>
      </c>
      <c r="AI54" s="99" t="str">
        <f>AI31</f>
        <v>義大</v>
      </c>
      <c r="AJ54" s="99" t="str">
        <f>AJ31</f>
        <v>(長・ﾄﾚﾃﾞｨｱTC）</v>
      </c>
      <c r="AK54" s="99">
        <v>14</v>
      </c>
      <c r="AL54" s="99" t="str">
        <f>AH32</f>
        <v>吉田</v>
      </c>
      <c r="AM54" s="99" t="str">
        <f>AI32</f>
        <v>唯将</v>
      </c>
      <c r="AN54" s="99" t="str">
        <f>AJ32</f>
        <v>(長・ﾄﾚﾃﾞｨｱTC）</v>
      </c>
      <c r="AO54" s="99">
        <v>14</v>
      </c>
      <c r="AP54" s="99" t="str">
        <f>AP31</f>
        <v>柴山</v>
      </c>
      <c r="AQ54" s="99" t="str">
        <f>AQ31</f>
        <v>玲子</v>
      </c>
      <c r="AR54" s="99" t="str">
        <f>AR31</f>
        <v>(長・ﾄﾚﾃﾞｨｱ）</v>
      </c>
      <c r="AS54" s="99">
        <v>14</v>
      </c>
      <c r="AT54" s="99" t="str">
        <f>AP32</f>
        <v>神之浦</v>
      </c>
      <c r="AU54" s="99" t="str">
        <f>AQ32</f>
        <v>佳那</v>
      </c>
      <c r="AV54" s="99" t="str">
        <f>AR32</f>
        <v>(長・ﾄﾚﾃﾞｨｱ）</v>
      </c>
      <c r="AW54" s="99">
        <v>14</v>
      </c>
      <c r="AX54" s="99" t="str">
        <f>AX31</f>
        <v>今別府</v>
      </c>
      <c r="AY54" s="99" t="str">
        <f>AY31</f>
        <v>菜香</v>
      </c>
      <c r="AZ54" s="99" t="str">
        <f>AZ31</f>
        <v>(福・春日西TC）</v>
      </c>
      <c r="BA54" s="99">
        <v>14</v>
      </c>
      <c r="BB54" s="99" t="str">
        <f>AX32</f>
        <v>城崎</v>
      </c>
      <c r="BC54" s="99" t="str">
        <f>AY32</f>
        <v>綾花</v>
      </c>
      <c r="BD54" s="99" t="str">
        <f>AZ32</f>
        <v>(福・ﾌﾞﾗｲﾄﾃﾆｽｾﾝﾀｰ）</v>
      </c>
    </row>
    <row r="55" spans="25:56" ht="13.5">
      <c r="Y55" s="99">
        <v>15</v>
      </c>
      <c r="Z55" s="99" t="str">
        <f>Z33</f>
        <v>池田</v>
      </c>
      <c r="AA55" s="99" t="str">
        <f>AA33</f>
        <v>慎一</v>
      </c>
      <c r="AB55" s="99" t="str">
        <f>AB33</f>
        <v>(佐・太閤TC)</v>
      </c>
      <c r="AC55" s="99">
        <v>15</v>
      </c>
      <c r="AD55" s="99" t="str">
        <f>Z34</f>
        <v>成富</v>
      </c>
      <c r="AE55" s="99" t="str">
        <f>AA34</f>
        <v>友哉</v>
      </c>
      <c r="AF55" s="99" t="str">
        <f>AB34</f>
        <v>(佐・佐賀GTC）</v>
      </c>
      <c r="AG55" s="99">
        <v>15</v>
      </c>
      <c r="AH55" s="99" t="str">
        <f>AH33</f>
        <v>吉村</v>
      </c>
      <c r="AI55" s="99" t="str">
        <f>AI33</f>
        <v>太志</v>
      </c>
      <c r="AJ55" s="99" t="str">
        <f>AJ33</f>
        <v>(熊･PASSINGTC)</v>
      </c>
      <c r="AK55" s="99">
        <v>15</v>
      </c>
      <c r="AL55" s="99" t="str">
        <f>AH34</f>
        <v>南部</v>
      </c>
      <c r="AM55" s="99" t="str">
        <f>AI34</f>
        <v>湧気</v>
      </c>
      <c r="AN55" s="99" t="str">
        <f>AJ34</f>
        <v>(熊･PASSINGTC)</v>
      </c>
      <c r="AO55" s="99">
        <v>15</v>
      </c>
      <c r="AP55" s="99" t="str">
        <f>AP33</f>
        <v>平良</v>
      </c>
      <c r="AQ55" s="99" t="str">
        <f>AQ33</f>
        <v>真波</v>
      </c>
      <c r="AR55" s="99" t="str">
        <f>AR33</f>
        <v>（沖・ＴＣμ）</v>
      </c>
      <c r="AS55" s="99">
        <v>15</v>
      </c>
      <c r="AT55" s="99" t="str">
        <f>AP34</f>
        <v>久貝</v>
      </c>
      <c r="AU55" s="99" t="str">
        <f>AQ34</f>
        <v>美瑠希</v>
      </c>
      <c r="AV55" s="99" t="str">
        <f>AR34</f>
        <v>(沖・沖縄ＴＴＣ）</v>
      </c>
      <c r="AW55" s="99">
        <v>15</v>
      </c>
      <c r="AX55" s="99" t="str">
        <f>AX33</f>
        <v>宮原</v>
      </c>
      <c r="AY55" s="99" t="str">
        <f>AY33</f>
        <v>未穂希</v>
      </c>
      <c r="AZ55" s="99" t="str">
        <f>AZ33</f>
        <v>(佐・ｲﾝﾌｨﾆﾃｨTC)</v>
      </c>
      <c r="BA55" s="99">
        <v>15</v>
      </c>
      <c r="BB55" s="99" t="str">
        <f>AX34</f>
        <v>岩本</v>
      </c>
      <c r="BC55" s="99" t="str">
        <f>AY34</f>
        <v>みなみ</v>
      </c>
      <c r="BD55" s="99" t="str">
        <f>AZ34</f>
        <v>(佐・ﾌｧｲﾝﾋﾙｽﾞTC)</v>
      </c>
    </row>
    <row r="56" spans="25:56" ht="13.5">
      <c r="Y56" s="99">
        <v>16</v>
      </c>
      <c r="Z56" s="99" t="str">
        <f>Z35</f>
        <v>岩倉</v>
      </c>
      <c r="AA56" s="99" t="str">
        <f>AA35</f>
        <v>一樹</v>
      </c>
      <c r="AB56" s="99" t="str">
        <f>AB35</f>
        <v>(福・九州国際TC）</v>
      </c>
      <c r="AC56" s="99">
        <v>16</v>
      </c>
      <c r="AD56" s="99" t="str">
        <f>Z36</f>
        <v>馬場</v>
      </c>
      <c r="AE56" s="99" t="str">
        <f>AA36</f>
        <v>英旭</v>
      </c>
      <c r="AF56" s="99" t="str">
        <f>AB36</f>
        <v>(福・中央ｲﾝﾄﾞｱ）</v>
      </c>
      <c r="AG56" s="99">
        <v>16</v>
      </c>
      <c r="AH56" s="99" t="str">
        <f>AH35</f>
        <v>山口</v>
      </c>
      <c r="AI56" s="99" t="str">
        <f>AI35</f>
        <v>颯也</v>
      </c>
      <c r="AJ56" s="99" t="str">
        <f>AJ35</f>
        <v>(長・ﾀﾞｲﾔﾓﾝﾄﾞTC）</v>
      </c>
      <c r="AK56" s="99">
        <v>16</v>
      </c>
      <c r="AL56" s="99" t="str">
        <f>AH36</f>
        <v>青山</v>
      </c>
      <c r="AM56" s="99" t="str">
        <f>AI36</f>
        <v>悠希</v>
      </c>
      <c r="AN56" s="99" t="str">
        <f>AJ36</f>
        <v>(長・ｽｶﾞTS）</v>
      </c>
      <c r="AO56" s="99">
        <v>16</v>
      </c>
      <c r="AP56" s="99" t="str">
        <f>AP35</f>
        <v>浜田</v>
      </c>
      <c r="AQ56" s="99" t="str">
        <f>AQ35</f>
        <v>美輝</v>
      </c>
      <c r="AR56" s="99" t="str">
        <f>AR35</f>
        <v>(福・北九州ｳｴｽﾄ）</v>
      </c>
      <c r="AS56" s="99">
        <v>16</v>
      </c>
      <c r="AT56" s="99" t="str">
        <f>AP36</f>
        <v>迫</v>
      </c>
      <c r="AU56" s="99" t="str">
        <f>AQ36</f>
        <v>萌美</v>
      </c>
      <c r="AV56" s="99" t="str">
        <f>AR36</f>
        <v>(福・北九州ｳｴｽﾄ）</v>
      </c>
      <c r="AW56" s="99">
        <v>16</v>
      </c>
      <c r="AX56" s="99" t="str">
        <f>AX35</f>
        <v>円本</v>
      </c>
      <c r="AY56" s="99" t="str">
        <f>AY35</f>
        <v>彩也香</v>
      </c>
      <c r="AZ56" s="99" t="str">
        <f>AZ35</f>
        <v>(大・大分Jr）</v>
      </c>
      <c r="BA56" s="99">
        <v>16</v>
      </c>
      <c r="BB56" s="99" t="str">
        <f>AX36</f>
        <v>円本</v>
      </c>
      <c r="BC56" s="99" t="str">
        <f>AY36</f>
        <v>彩央里</v>
      </c>
      <c r="BD56" s="99" t="str">
        <f>AZ36</f>
        <v>(大・大分Jr）</v>
      </c>
    </row>
    <row r="58" spans="41:54" ht="13.5">
      <c r="AO58" s="99" t="s">
        <v>859</v>
      </c>
      <c r="AP58" s="71" t="s">
        <v>875</v>
      </c>
      <c r="AQ58" s="99" t="s">
        <v>876</v>
      </c>
      <c r="AR58" s="166" t="s">
        <v>883</v>
      </c>
      <c r="AS58" s="167" t="s">
        <v>884</v>
      </c>
      <c r="AT58" s="168">
        <v>33346</v>
      </c>
      <c r="AW58" s="99" t="s">
        <v>859</v>
      </c>
      <c r="AX58" s="71" t="s">
        <v>879</v>
      </c>
      <c r="AY58" s="99" t="s">
        <v>880</v>
      </c>
      <c r="AZ58" s="169" t="s">
        <v>886</v>
      </c>
      <c r="BA58" s="162" t="s">
        <v>887</v>
      </c>
      <c r="BB58" s="163">
        <v>34181</v>
      </c>
    </row>
    <row r="59" spans="42:54" ht="13.5">
      <c r="AP59" s="71" t="s">
        <v>877</v>
      </c>
      <c r="AQ59" s="99" t="s">
        <v>878</v>
      </c>
      <c r="AR59" s="169" t="s">
        <v>883</v>
      </c>
      <c r="AS59" s="162" t="s">
        <v>885</v>
      </c>
      <c r="AT59" s="168">
        <v>33862</v>
      </c>
      <c r="AX59" s="71" t="s">
        <v>881</v>
      </c>
      <c r="AY59" s="99" t="s">
        <v>882</v>
      </c>
      <c r="AZ59" s="169" t="s">
        <v>886</v>
      </c>
      <c r="BA59" s="162" t="s">
        <v>888</v>
      </c>
      <c r="BB59" s="163">
        <v>34826</v>
      </c>
    </row>
    <row r="64" spans="42:54" ht="13.5">
      <c r="AP64" s="159" t="s">
        <v>421</v>
      </c>
      <c r="AQ64" s="159" t="s">
        <v>422</v>
      </c>
      <c r="AR64" s="160" t="s">
        <v>423</v>
      </c>
      <c r="AS64" s="160" t="s">
        <v>424</v>
      </c>
      <c r="AT64" s="165">
        <v>33518</v>
      </c>
      <c r="AX64" s="159" t="s">
        <v>429</v>
      </c>
      <c r="AY64" s="159" t="s">
        <v>766</v>
      </c>
      <c r="AZ64" s="160" t="s">
        <v>198</v>
      </c>
      <c r="BA64" s="160" t="s">
        <v>794</v>
      </c>
      <c r="BB64" s="165">
        <v>34066</v>
      </c>
    </row>
    <row r="65" spans="42:54" ht="13.5">
      <c r="AP65" s="159" t="s">
        <v>357</v>
      </c>
      <c r="AQ65" s="159" t="s">
        <v>358</v>
      </c>
      <c r="AR65" s="160" t="s">
        <v>190</v>
      </c>
      <c r="AS65" s="160" t="s">
        <v>359</v>
      </c>
      <c r="AT65" s="165">
        <v>33600</v>
      </c>
      <c r="AX65" s="159" t="s">
        <v>767</v>
      </c>
      <c r="AY65" s="159" t="s">
        <v>768</v>
      </c>
      <c r="AZ65" s="160" t="s">
        <v>795</v>
      </c>
      <c r="BA65" s="160" t="s">
        <v>796</v>
      </c>
      <c r="BB65" s="165">
        <v>34340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chiho yoshoka</cp:lastModifiedBy>
  <cp:lastPrinted>2005-02-13T08:23:53Z</cp:lastPrinted>
  <dcterms:created xsi:type="dcterms:W3CDTF">2001-11-01T01:15:12Z</dcterms:created>
  <dcterms:modified xsi:type="dcterms:W3CDTF">2005-03-02T03:53:17Z</dcterms:modified>
  <cp:category/>
  <cp:version/>
  <cp:contentType/>
  <cp:contentStatus/>
</cp:coreProperties>
</file>